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PHYSICS\06 Topics VI\4. Waves &amp; Optics\EXPERIMENTS\Ripple tank\"/>
    </mc:Choice>
  </mc:AlternateContent>
  <xr:revisionPtr revIDLastSave="0" documentId="13_ncr:1_{F4CBD254-F1FD-4332-9183-3C07B06CAD67}" xr6:coauthVersionLast="47" xr6:coauthVersionMax="47" xr10:uidLastSave="{00000000-0000-0000-0000-000000000000}"/>
  <bookViews>
    <workbookView xWindow="38280" yWindow="-120" windowWidth="38640" windowHeight="21840" xr2:uid="{00000000-000D-0000-FFFF-FFFF00000000}"/>
  </bookViews>
  <sheets>
    <sheet name="Ripple tank" sheetId="1" r:id="rId1"/>
  </sheets>
  <definedNames>
    <definedName name="_d">'Ripple tank'!$D$5</definedName>
    <definedName name="_g">'Ripple tank'!$R$6</definedName>
    <definedName name="_rho">'Ripple tank'!$R$9</definedName>
    <definedName name="_sigma">'Ripple tank'!$R$3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" i="1" l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12" i="1"/>
  <c r="R77" i="1"/>
  <c r="S77" i="1" s="1"/>
  <c r="T77" i="1" s="1"/>
  <c r="U77" i="1" s="1"/>
  <c r="V77" i="1" s="1"/>
  <c r="R78" i="1"/>
  <c r="R79" i="1" s="1"/>
  <c r="S78" i="1"/>
  <c r="T78" i="1"/>
  <c r="U78" i="1" s="1"/>
  <c r="V78" i="1" s="1"/>
  <c r="R59" i="1"/>
  <c r="R60" i="1" s="1"/>
  <c r="S59" i="1"/>
  <c r="T59" i="1" s="1"/>
  <c r="U59" i="1" s="1"/>
  <c r="V59" i="1" s="1"/>
  <c r="R49" i="1"/>
  <c r="S49" i="1" s="1"/>
  <c r="T49" i="1" s="1"/>
  <c r="U49" i="1" s="1"/>
  <c r="V49" i="1" s="1"/>
  <c r="R14" i="1"/>
  <c r="R15" i="1" s="1"/>
  <c r="R16" i="1" s="1"/>
  <c r="R17" i="1" s="1"/>
  <c r="R18" i="1" s="1"/>
  <c r="R19" i="1" s="1"/>
  <c r="R20" i="1" s="1"/>
  <c r="R21" i="1" s="1"/>
  <c r="R22" i="1" s="1"/>
  <c r="R23" i="1" s="1"/>
  <c r="R24" i="1" s="1"/>
  <c r="R25" i="1" s="1"/>
  <c r="R26" i="1" s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13" i="1"/>
  <c r="V3" i="1"/>
  <c r="R3" i="1"/>
  <c r="S12" i="1"/>
  <c r="I10" i="1"/>
  <c r="I11" i="1"/>
  <c r="I12" i="1"/>
  <c r="I13" i="1"/>
  <c r="I14" i="1"/>
  <c r="I15" i="1"/>
  <c r="I16" i="1"/>
  <c r="I17" i="1"/>
  <c r="I18" i="1"/>
  <c r="I19" i="1"/>
  <c r="I20" i="1"/>
  <c r="I9" i="1"/>
  <c r="H13" i="1"/>
  <c r="H15" i="1"/>
  <c r="H16" i="1"/>
  <c r="H17" i="1"/>
  <c r="H18" i="1"/>
  <c r="H19" i="1"/>
  <c r="H20" i="1"/>
  <c r="G12" i="1"/>
  <c r="H12" i="1" s="1"/>
  <c r="G13" i="1"/>
  <c r="G14" i="1"/>
  <c r="H14" i="1" s="1"/>
  <c r="G15" i="1"/>
  <c r="G16" i="1"/>
  <c r="G17" i="1"/>
  <c r="G18" i="1"/>
  <c r="G19" i="1"/>
  <c r="G20" i="1"/>
  <c r="G10" i="1"/>
  <c r="H10" i="1" s="1"/>
  <c r="G11" i="1"/>
  <c r="H11" i="1" s="1"/>
  <c r="C12" i="1"/>
  <c r="C13" i="1"/>
  <c r="C14" i="1"/>
  <c r="C15" i="1"/>
  <c r="C16" i="1"/>
  <c r="C17" i="1"/>
  <c r="C18" i="1"/>
  <c r="C19" i="1"/>
  <c r="C20" i="1"/>
  <c r="C11" i="1"/>
  <c r="C10" i="1"/>
  <c r="H9" i="1"/>
  <c r="C9" i="1"/>
  <c r="S79" i="1" l="1"/>
  <c r="T79" i="1" s="1"/>
  <c r="U79" i="1" s="1"/>
  <c r="V79" i="1" s="1"/>
  <c r="R80" i="1"/>
  <c r="S60" i="1"/>
  <c r="T60" i="1" s="1"/>
  <c r="U60" i="1" s="1"/>
  <c r="V60" i="1" s="1"/>
  <c r="R61" i="1"/>
  <c r="R50" i="1"/>
  <c r="T12" i="1"/>
  <c r="U12" i="1" s="1"/>
  <c r="V12" i="1" s="1"/>
  <c r="S13" i="1"/>
  <c r="T13" i="1" s="1"/>
  <c r="U13" i="1" s="1"/>
  <c r="V13" i="1" s="1"/>
  <c r="S14" i="1"/>
  <c r="T14" i="1" s="1"/>
  <c r="U14" i="1" s="1"/>
  <c r="V14" i="1" s="1"/>
  <c r="S80" i="1" l="1"/>
  <c r="T80" i="1" s="1"/>
  <c r="U80" i="1" s="1"/>
  <c r="V80" i="1" s="1"/>
  <c r="R81" i="1"/>
  <c r="S61" i="1"/>
  <c r="T61" i="1" s="1"/>
  <c r="U61" i="1" s="1"/>
  <c r="V61" i="1" s="1"/>
  <c r="R62" i="1"/>
  <c r="R51" i="1"/>
  <c r="S50" i="1"/>
  <c r="T50" i="1" s="1"/>
  <c r="U50" i="1" s="1"/>
  <c r="V50" i="1" s="1"/>
  <c r="S15" i="1"/>
  <c r="T15" i="1" s="1"/>
  <c r="U15" i="1" s="1"/>
  <c r="V15" i="1" s="1"/>
  <c r="R82" i="1" l="1"/>
  <c r="S81" i="1"/>
  <c r="T81" i="1" s="1"/>
  <c r="U81" i="1" s="1"/>
  <c r="V81" i="1" s="1"/>
  <c r="R63" i="1"/>
  <c r="S62" i="1"/>
  <c r="T62" i="1" s="1"/>
  <c r="U62" i="1" s="1"/>
  <c r="V62" i="1" s="1"/>
  <c r="S51" i="1"/>
  <c r="T51" i="1" s="1"/>
  <c r="U51" i="1" s="1"/>
  <c r="V51" i="1" s="1"/>
  <c r="R52" i="1"/>
  <c r="S16" i="1"/>
  <c r="T16" i="1" s="1"/>
  <c r="U16" i="1" s="1"/>
  <c r="V16" i="1" s="1"/>
  <c r="S82" i="1" l="1"/>
  <c r="T82" i="1" s="1"/>
  <c r="U82" i="1" s="1"/>
  <c r="V82" i="1" s="1"/>
  <c r="R83" i="1"/>
  <c r="S63" i="1"/>
  <c r="T63" i="1" s="1"/>
  <c r="U63" i="1" s="1"/>
  <c r="V63" i="1" s="1"/>
  <c r="R64" i="1"/>
  <c r="S52" i="1"/>
  <c r="T52" i="1" s="1"/>
  <c r="U52" i="1" s="1"/>
  <c r="V52" i="1" s="1"/>
  <c r="R53" i="1"/>
  <c r="S17" i="1"/>
  <c r="T17" i="1" s="1"/>
  <c r="U17" i="1" s="1"/>
  <c r="V17" i="1" s="1"/>
  <c r="R84" i="1" l="1"/>
  <c r="S83" i="1"/>
  <c r="T83" i="1" s="1"/>
  <c r="U83" i="1" s="1"/>
  <c r="V83" i="1" s="1"/>
  <c r="R65" i="1"/>
  <c r="S64" i="1"/>
  <c r="T64" i="1" s="1"/>
  <c r="U64" i="1" s="1"/>
  <c r="V64" i="1" s="1"/>
  <c r="R54" i="1"/>
  <c r="S53" i="1"/>
  <c r="T53" i="1" s="1"/>
  <c r="U53" i="1" s="1"/>
  <c r="V53" i="1" s="1"/>
  <c r="S18" i="1"/>
  <c r="T18" i="1" s="1"/>
  <c r="U18" i="1" s="1"/>
  <c r="V18" i="1" s="1"/>
  <c r="R85" i="1" l="1"/>
  <c r="S84" i="1"/>
  <c r="T84" i="1" s="1"/>
  <c r="U84" i="1" s="1"/>
  <c r="V84" i="1" s="1"/>
  <c r="R66" i="1"/>
  <c r="S65" i="1"/>
  <c r="T65" i="1" s="1"/>
  <c r="U65" i="1" s="1"/>
  <c r="V65" i="1" s="1"/>
  <c r="S54" i="1"/>
  <c r="T54" i="1" s="1"/>
  <c r="U54" i="1" s="1"/>
  <c r="V54" i="1" s="1"/>
  <c r="R55" i="1"/>
  <c r="S19" i="1"/>
  <c r="T19" i="1" s="1"/>
  <c r="U19" i="1" s="1"/>
  <c r="V19" i="1" s="1"/>
  <c r="S85" i="1" l="1"/>
  <c r="T85" i="1" s="1"/>
  <c r="U85" i="1" s="1"/>
  <c r="V85" i="1" s="1"/>
  <c r="R86" i="1"/>
  <c r="S66" i="1"/>
  <c r="T66" i="1" s="1"/>
  <c r="U66" i="1" s="1"/>
  <c r="V66" i="1" s="1"/>
  <c r="R67" i="1"/>
  <c r="R56" i="1"/>
  <c r="S55" i="1"/>
  <c r="T55" i="1" s="1"/>
  <c r="U55" i="1" s="1"/>
  <c r="V55" i="1" s="1"/>
  <c r="S20" i="1"/>
  <c r="T20" i="1" s="1"/>
  <c r="U20" i="1" s="1"/>
  <c r="V20" i="1" s="1"/>
  <c r="R87" i="1" l="1"/>
  <c r="S86" i="1"/>
  <c r="T86" i="1" s="1"/>
  <c r="U86" i="1" s="1"/>
  <c r="V86" i="1" s="1"/>
  <c r="R68" i="1"/>
  <c r="S67" i="1"/>
  <c r="T67" i="1" s="1"/>
  <c r="U67" i="1" s="1"/>
  <c r="V67" i="1" s="1"/>
  <c r="R57" i="1"/>
  <c r="S56" i="1"/>
  <c r="T56" i="1" s="1"/>
  <c r="U56" i="1" s="1"/>
  <c r="V56" i="1" s="1"/>
  <c r="S21" i="1"/>
  <c r="T21" i="1" s="1"/>
  <c r="U21" i="1" s="1"/>
  <c r="V21" i="1" s="1"/>
  <c r="S87" i="1" l="1"/>
  <c r="T87" i="1" s="1"/>
  <c r="U87" i="1" s="1"/>
  <c r="V87" i="1" s="1"/>
  <c r="R88" i="1"/>
  <c r="S68" i="1"/>
  <c r="T68" i="1" s="1"/>
  <c r="U68" i="1" s="1"/>
  <c r="V68" i="1" s="1"/>
  <c r="R69" i="1"/>
  <c r="S57" i="1"/>
  <c r="T57" i="1" s="1"/>
  <c r="U57" i="1" s="1"/>
  <c r="V57" i="1" s="1"/>
  <c r="R58" i="1"/>
  <c r="S22" i="1"/>
  <c r="T22" i="1" s="1"/>
  <c r="U22" i="1" s="1"/>
  <c r="V22" i="1" s="1"/>
  <c r="S88" i="1" l="1"/>
  <c r="T88" i="1" s="1"/>
  <c r="U88" i="1" s="1"/>
  <c r="V88" i="1" s="1"/>
  <c r="R89" i="1"/>
  <c r="S69" i="1"/>
  <c r="T69" i="1" s="1"/>
  <c r="U69" i="1" s="1"/>
  <c r="V69" i="1" s="1"/>
  <c r="R70" i="1"/>
  <c r="S58" i="1"/>
  <c r="T58" i="1" s="1"/>
  <c r="U58" i="1" s="1"/>
  <c r="V58" i="1" s="1"/>
  <c r="S23" i="1"/>
  <c r="T23" i="1" s="1"/>
  <c r="U23" i="1" s="1"/>
  <c r="V23" i="1" s="1"/>
  <c r="R90" i="1" l="1"/>
  <c r="S89" i="1"/>
  <c r="T89" i="1" s="1"/>
  <c r="U89" i="1" s="1"/>
  <c r="V89" i="1" s="1"/>
  <c r="S70" i="1"/>
  <c r="T70" i="1" s="1"/>
  <c r="U70" i="1" s="1"/>
  <c r="V70" i="1" s="1"/>
  <c r="R71" i="1"/>
  <c r="S24" i="1"/>
  <c r="T24" i="1" s="1"/>
  <c r="U24" i="1" s="1"/>
  <c r="V24" i="1" s="1"/>
  <c r="S90" i="1" l="1"/>
  <c r="T90" i="1" s="1"/>
  <c r="U90" i="1" s="1"/>
  <c r="V90" i="1" s="1"/>
  <c r="R91" i="1"/>
  <c r="S71" i="1"/>
  <c r="T71" i="1" s="1"/>
  <c r="U71" i="1" s="1"/>
  <c r="V71" i="1" s="1"/>
  <c r="R72" i="1"/>
  <c r="S25" i="1"/>
  <c r="T25" i="1" s="1"/>
  <c r="U25" i="1" s="1"/>
  <c r="V25" i="1" s="1"/>
  <c r="R92" i="1" l="1"/>
  <c r="S91" i="1"/>
  <c r="T91" i="1" s="1"/>
  <c r="U91" i="1" s="1"/>
  <c r="V91" i="1" s="1"/>
  <c r="R73" i="1"/>
  <c r="S72" i="1"/>
  <c r="T72" i="1" s="1"/>
  <c r="U72" i="1" s="1"/>
  <c r="V72" i="1" s="1"/>
  <c r="S26" i="1"/>
  <c r="T26" i="1" s="1"/>
  <c r="U26" i="1" s="1"/>
  <c r="V26" i="1" s="1"/>
  <c r="R93" i="1" l="1"/>
  <c r="S92" i="1"/>
  <c r="T92" i="1" s="1"/>
  <c r="U92" i="1" s="1"/>
  <c r="V92" i="1" s="1"/>
  <c r="R74" i="1"/>
  <c r="S73" i="1"/>
  <c r="T73" i="1" s="1"/>
  <c r="U73" i="1" s="1"/>
  <c r="V73" i="1" s="1"/>
  <c r="S27" i="1"/>
  <c r="T27" i="1" s="1"/>
  <c r="U27" i="1" s="1"/>
  <c r="V27" i="1" s="1"/>
  <c r="S93" i="1" l="1"/>
  <c r="T93" i="1" s="1"/>
  <c r="U93" i="1" s="1"/>
  <c r="V93" i="1" s="1"/>
  <c r="R94" i="1"/>
  <c r="R75" i="1"/>
  <c r="S74" i="1"/>
  <c r="T74" i="1" s="1"/>
  <c r="U74" i="1" s="1"/>
  <c r="V74" i="1" s="1"/>
  <c r="S28" i="1"/>
  <c r="T28" i="1" s="1"/>
  <c r="U28" i="1" s="1"/>
  <c r="V28" i="1" s="1"/>
  <c r="R95" i="1" l="1"/>
  <c r="S94" i="1"/>
  <c r="T94" i="1" s="1"/>
  <c r="U94" i="1" s="1"/>
  <c r="V94" i="1" s="1"/>
  <c r="R76" i="1"/>
  <c r="S76" i="1" s="1"/>
  <c r="T76" i="1" s="1"/>
  <c r="U76" i="1" s="1"/>
  <c r="V76" i="1" s="1"/>
  <c r="S75" i="1"/>
  <c r="T75" i="1" s="1"/>
  <c r="U75" i="1" s="1"/>
  <c r="V75" i="1" s="1"/>
  <c r="S29" i="1"/>
  <c r="T29" i="1" s="1"/>
  <c r="U29" i="1" s="1"/>
  <c r="V29" i="1" s="1"/>
  <c r="S95" i="1" l="1"/>
  <c r="T95" i="1" s="1"/>
  <c r="U95" i="1" s="1"/>
  <c r="V95" i="1" s="1"/>
  <c r="R96" i="1"/>
  <c r="S30" i="1"/>
  <c r="T30" i="1" s="1"/>
  <c r="U30" i="1" s="1"/>
  <c r="V30" i="1" s="1"/>
  <c r="S96" i="1" l="1"/>
  <c r="T96" i="1" s="1"/>
  <c r="U96" i="1" s="1"/>
  <c r="V96" i="1" s="1"/>
  <c r="R97" i="1"/>
  <c r="S31" i="1"/>
  <c r="T31" i="1" s="1"/>
  <c r="U31" i="1" s="1"/>
  <c r="V31" i="1" s="1"/>
  <c r="R98" i="1" l="1"/>
  <c r="S97" i="1"/>
  <c r="T97" i="1" s="1"/>
  <c r="U97" i="1" s="1"/>
  <c r="V97" i="1" s="1"/>
  <c r="S32" i="1"/>
  <c r="T32" i="1" s="1"/>
  <c r="U32" i="1" s="1"/>
  <c r="V32" i="1" s="1"/>
  <c r="S98" i="1" l="1"/>
  <c r="T98" i="1" s="1"/>
  <c r="U98" i="1" s="1"/>
  <c r="V98" i="1" s="1"/>
  <c r="R99" i="1"/>
  <c r="S33" i="1"/>
  <c r="T33" i="1" s="1"/>
  <c r="U33" i="1" s="1"/>
  <c r="V33" i="1" s="1"/>
  <c r="R100" i="1" l="1"/>
  <c r="S99" i="1"/>
  <c r="T99" i="1" s="1"/>
  <c r="U99" i="1" s="1"/>
  <c r="V99" i="1" s="1"/>
  <c r="S34" i="1"/>
  <c r="T34" i="1" s="1"/>
  <c r="U34" i="1" s="1"/>
  <c r="V34" i="1" s="1"/>
  <c r="R101" i="1" l="1"/>
  <c r="S100" i="1"/>
  <c r="T100" i="1" s="1"/>
  <c r="U100" i="1" s="1"/>
  <c r="V100" i="1" s="1"/>
  <c r="S35" i="1"/>
  <c r="T35" i="1" s="1"/>
  <c r="U35" i="1" s="1"/>
  <c r="V35" i="1" s="1"/>
  <c r="S101" i="1" l="1"/>
  <c r="T101" i="1" s="1"/>
  <c r="U101" i="1" s="1"/>
  <c r="V101" i="1" s="1"/>
  <c r="R102" i="1"/>
  <c r="S36" i="1"/>
  <c r="T36" i="1" s="1"/>
  <c r="U36" i="1" s="1"/>
  <c r="V36" i="1" s="1"/>
  <c r="R103" i="1" l="1"/>
  <c r="S102" i="1"/>
  <c r="T102" i="1" s="1"/>
  <c r="U102" i="1" s="1"/>
  <c r="V102" i="1" s="1"/>
  <c r="S37" i="1"/>
  <c r="T37" i="1" s="1"/>
  <c r="U37" i="1" s="1"/>
  <c r="V37" i="1" s="1"/>
  <c r="S103" i="1" l="1"/>
  <c r="T103" i="1" s="1"/>
  <c r="U103" i="1" s="1"/>
  <c r="V103" i="1" s="1"/>
  <c r="R104" i="1"/>
  <c r="S38" i="1"/>
  <c r="T38" i="1" s="1"/>
  <c r="U38" i="1" s="1"/>
  <c r="V38" i="1" s="1"/>
  <c r="S104" i="1" l="1"/>
  <c r="T104" i="1" s="1"/>
  <c r="U104" i="1" s="1"/>
  <c r="V104" i="1" s="1"/>
  <c r="R105" i="1"/>
  <c r="S39" i="1"/>
  <c r="T39" i="1" s="1"/>
  <c r="U39" i="1" s="1"/>
  <c r="V39" i="1" s="1"/>
  <c r="R106" i="1" l="1"/>
  <c r="S105" i="1"/>
  <c r="T105" i="1" s="1"/>
  <c r="U105" i="1" s="1"/>
  <c r="V105" i="1" s="1"/>
  <c r="S40" i="1"/>
  <c r="T40" i="1" s="1"/>
  <c r="U40" i="1" s="1"/>
  <c r="V40" i="1" s="1"/>
  <c r="S106" i="1" l="1"/>
  <c r="T106" i="1" s="1"/>
  <c r="U106" i="1" s="1"/>
  <c r="V106" i="1" s="1"/>
  <c r="R107" i="1"/>
  <c r="S41" i="1"/>
  <c r="T41" i="1" s="1"/>
  <c r="U41" i="1" s="1"/>
  <c r="V41" i="1" s="1"/>
  <c r="R108" i="1" l="1"/>
  <c r="S107" i="1"/>
  <c r="T107" i="1" s="1"/>
  <c r="U107" i="1" s="1"/>
  <c r="V107" i="1" s="1"/>
  <c r="S42" i="1"/>
  <c r="T42" i="1" s="1"/>
  <c r="U42" i="1" s="1"/>
  <c r="V42" i="1" s="1"/>
  <c r="S108" i="1" l="1"/>
  <c r="T108" i="1" s="1"/>
  <c r="U108" i="1" s="1"/>
  <c r="V108" i="1" s="1"/>
  <c r="R109" i="1"/>
  <c r="S43" i="1"/>
  <c r="T43" i="1" s="1"/>
  <c r="U43" i="1" s="1"/>
  <c r="V43" i="1" s="1"/>
  <c r="S109" i="1" l="1"/>
  <c r="T109" i="1" s="1"/>
  <c r="U109" i="1" s="1"/>
  <c r="V109" i="1" s="1"/>
  <c r="R110" i="1"/>
  <c r="S44" i="1"/>
  <c r="T44" i="1" s="1"/>
  <c r="U44" i="1" s="1"/>
  <c r="V44" i="1" s="1"/>
  <c r="R111" i="1" l="1"/>
  <c r="S110" i="1"/>
  <c r="T110" i="1" s="1"/>
  <c r="U110" i="1" s="1"/>
  <c r="V110" i="1" s="1"/>
  <c r="S45" i="1"/>
  <c r="T45" i="1" s="1"/>
  <c r="U45" i="1" s="1"/>
  <c r="V45" i="1" s="1"/>
  <c r="S111" i="1" l="1"/>
  <c r="T111" i="1" s="1"/>
  <c r="U111" i="1" s="1"/>
  <c r="V111" i="1" s="1"/>
  <c r="R112" i="1"/>
  <c r="S46" i="1"/>
  <c r="T46" i="1" s="1"/>
  <c r="U46" i="1" s="1"/>
  <c r="V46" i="1" s="1"/>
  <c r="R113" i="1" l="1"/>
  <c r="S112" i="1"/>
  <c r="T112" i="1" s="1"/>
  <c r="U112" i="1" s="1"/>
  <c r="V112" i="1" s="1"/>
  <c r="S48" i="1"/>
  <c r="T48" i="1" s="1"/>
  <c r="U48" i="1" s="1"/>
  <c r="V48" i="1" s="1"/>
  <c r="S47" i="1"/>
  <c r="T47" i="1" s="1"/>
  <c r="U47" i="1" s="1"/>
  <c r="V47" i="1" s="1"/>
  <c r="R114" i="1" l="1"/>
  <c r="S113" i="1"/>
  <c r="T113" i="1" s="1"/>
  <c r="U113" i="1" s="1"/>
  <c r="V113" i="1" s="1"/>
  <c r="S114" i="1" l="1"/>
  <c r="T114" i="1" s="1"/>
  <c r="U114" i="1" s="1"/>
  <c r="V114" i="1" s="1"/>
  <c r="R115" i="1"/>
  <c r="R116" i="1" l="1"/>
  <c r="S115" i="1"/>
  <c r="T115" i="1" s="1"/>
  <c r="U115" i="1" s="1"/>
  <c r="V115" i="1" s="1"/>
  <c r="S116" i="1" l="1"/>
  <c r="T116" i="1" s="1"/>
  <c r="U116" i="1" s="1"/>
  <c r="V116" i="1" s="1"/>
  <c r="R117" i="1"/>
  <c r="S117" i="1" l="1"/>
  <c r="T117" i="1" s="1"/>
  <c r="U117" i="1" s="1"/>
  <c r="V117" i="1" s="1"/>
  <c r="R118" i="1"/>
  <c r="R119" i="1" l="1"/>
  <c r="S118" i="1"/>
  <c r="T118" i="1" s="1"/>
  <c r="U118" i="1" s="1"/>
  <c r="V118" i="1" s="1"/>
  <c r="S119" i="1" l="1"/>
  <c r="T119" i="1" s="1"/>
  <c r="U119" i="1" s="1"/>
  <c r="V119" i="1" s="1"/>
  <c r="R120" i="1"/>
  <c r="R121" i="1" l="1"/>
  <c r="S120" i="1"/>
  <c r="T120" i="1" s="1"/>
  <c r="U120" i="1" s="1"/>
  <c r="V120" i="1" s="1"/>
  <c r="R122" i="1" l="1"/>
  <c r="S121" i="1"/>
  <c r="T121" i="1" s="1"/>
  <c r="U121" i="1" s="1"/>
  <c r="V121" i="1" s="1"/>
  <c r="S122" i="1" l="1"/>
  <c r="T122" i="1" s="1"/>
  <c r="U122" i="1" s="1"/>
  <c r="V122" i="1" s="1"/>
  <c r="R123" i="1"/>
  <c r="R124" i="1" l="1"/>
  <c r="S123" i="1"/>
  <c r="T123" i="1" s="1"/>
  <c r="U123" i="1" s="1"/>
  <c r="V123" i="1" s="1"/>
  <c r="S124" i="1" l="1"/>
  <c r="T124" i="1" s="1"/>
  <c r="U124" i="1" s="1"/>
  <c r="V124" i="1" s="1"/>
  <c r="R125" i="1"/>
  <c r="S125" i="1" l="1"/>
  <c r="T125" i="1" s="1"/>
  <c r="U125" i="1" s="1"/>
  <c r="V125" i="1" s="1"/>
  <c r="R126" i="1"/>
  <c r="R127" i="1" l="1"/>
  <c r="S126" i="1"/>
  <c r="T126" i="1" s="1"/>
  <c r="U126" i="1" s="1"/>
  <c r="V126" i="1" s="1"/>
  <c r="S127" i="1" l="1"/>
  <c r="T127" i="1" s="1"/>
  <c r="U127" i="1" s="1"/>
  <c r="V127" i="1" s="1"/>
  <c r="R128" i="1"/>
  <c r="R129" i="1" l="1"/>
  <c r="S128" i="1"/>
  <c r="T128" i="1" s="1"/>
  <c r="U128" i="1" s="1"/>
  <c r="V128" i="1" s="1"/>
  <c r="R130" i="1" l="1"/>
  <c r="S129" i="1"/>
  <c r="T129" i="1" s="1"/>
  <c r="U129" i="1" s="1"/>
  <c r="V129" i="1" s="1"/>
  <c r="S130" i="1" l="1"/>
  <c r="T130" i="1" s="1"/>
  <c r="U130" i="1" s="1"/>
  <c r="V130" i="1" s="1"/>
  <c r="R131" i="1"/>
  <c r="R132" i="1" l="1"/>
  <c r="S131" i="1"/>
  <c r="T131" i="1" s="1"/>
  <c r="U131" i="1" s="1"/>
  <c r="V131" i="1" s="1"/>
  <c r="S132" i="1" l="1"/>
  <c r="T132" i="1" s="1"/>
  <c r="U132" i="1" s="1"/>
  <c r="V132" i="1" s="1"/>
  <c r="R133" i="1"/>
  <c r="S133" i="1" l="1"/>
  <c r="T133" i="1" s="1"/>
  <c r="U133" i="1" s="1"/>
  <c r="V133" i="1" s="1"/>
  <c r="R134" i="1"/>
  <c r="S134" i="1" l="1"/>
  <c r="T134" i="1" s="1"/>
  <c r="U134" i="1" s="1"/>
  <c r="V134" i="1" s="1"/>
  <c r="R135" i="1"/>
  <c r="S135" i="1" l="1"/>
  <c r="T135" i="1" s="1"/>
  <c r="U135" i="1" s="1"/>
  <c r="V135" i="1" s="1"/>
  <c r="R136" i="1"/>
  <c r="R137" i="1" l="1"/>
  <c r="S136" i="1"/>
  <c r="T136" i="1" s="1"/>
  <c r="U136" i="1" s="1"/>
  <c r="V136" i="1" s="1"/>
  <c r="R138" i="1" l="1"/>
  <c r="S137" i="1"/>
  <c r="T137" i="1" s="1"/>
  <c r="U137" i="1" s="1"/>
  <c r="V137" i="1" s="1"/>
  <c r="S138" i="1" l="1"/>
  <c r="T138" i="1" s="1"/>
  <c r="U138" i="1" s="1"/>
  <c r="V138" i="1" s="1"/>
  <c r="R139" i="1"/>
  <c r="R140" i="1" l="1"/>
  <c r="S139" i="1"/>
  <c r="T139" i="1" s="1"/>
  <c r="U139" i="1" s="1"/>
  <c r="V139" i="1" s="1"/>
  <c r="S140" i="1" l="1"/>
  <c r="T140" i="1" s="1"/>
  <c r="U140" i="1" s="1"/>
  <c r="V140" i="1" s="1"/>
  <c r="R141" i="1"/>
  <c r="S141" i="1" l="1"/>
  <c r="T141" i="1" s="1"/>
  <c r="U141" i="1" s="1"/>
  <c r="V141" i="1" s="1"/>
  <c r="R142" i="1"/>
  <c r="R143" i="1" l="1"/>
  <c r="S142" i="1"/>
  <c r="T142" i="1" s="1"/>
  <c r="U142" i="1" s="1"/>
  <c r="V142" i="1" s="1"/>
  <c r="S143" i="1" l="1"/>
  <c r="T143" i="1" s="1"/>
  <c r="U143" i="1" s="1"/>
  <c r="V143" i="1" s="1"/>
  <c r="R144" i="1"/>
  <c r="R145" i="1" l="1"/>
  <c r="S144" i="1"/>
  <c r="T144" i="1" s="1"/>
  <c r="U144" i="1" s="1"/>
  <c r="V144" i="1" s="1"/>
  <c r="R146" i="1" l="1"/>
  <c r="S145" i="1"/>
  <c r="T145" i="1" s="1"/>
  <c r="U145" i="1" s="1"/>
  <c r="V145" i="1" s="1"/>
  <c r="R147" i="1" l="1"/>
  <c r="S146" i="1"/>
  <c r="T146" i="1" s="1"/>
  <c r="U146" i="1" s="1"/>
  <c r="V146" i="1" s="1"/>
  <c r="R148" i="1" l="1"/>
  <c r="S147" i="1"/>
  <c r="T147" i="1" s="1"/>
  <c r="U147" i="1" s="1"/>
  <c r="V147" i="1" s="1"/>
  <c r="S148" i="1" l="1"/>
  <c r="T148" i="1" s="1"/>
  <c r="U148" i="1" s="1"/>
  <c r="V148" i="1" s="1"/>
  <c r="R149" i="1"/>
  <c r="S149" i="1" l="1"/>
  <c r="T149" i="1" s="1"/>
  <c r="U149" i="1" s="1"/>
  <c r="V149" i="1" s="1"/>
  <c r="R150" i="1"/>
  <c r="S150" i="1" l="1"/>
  <c r="T150" i="1" s="1"/>
  <c r="U150" i="1" s="1"/>
  <c r="V150" i="1" s="1"/>
  <c r="R151" i="1"/>
  <c r="S151" i="1" l="1"/>
  <c r="T151" i="1" s="1"/>
  <c r="U151" i="1" s="1"/>
  <c r="V151" i="1" s="1"/>
  <c r="R152" i="1"/>
  <c r="R153" i="1" l="1"/>
  <c r="S152" i="1"/>
  <c r="T152" i="1" s="1"/>
  <c r="U152" i="1" s="1"/>
  <c r="V152" i="1" s="1"/>
  <c r="R154" i="1" l="1"/>
  <c r="S153" i="1"/>
  <c r="T153" i="1" s="1"/>
  <c r="U153" i="1" s="1"/>
  <c r="V153" i="1" s="1"/>
  <c r="S154" i="1" l="1"/>
  <c r="T154" i="1" s="1"/>
  <c r="U154" i="1" s="1"/>
  <c r="V154" i="1" s="1"/>
  <c r="R155" i="1"/>
  <c r="R156" i="1" l="1"/>
  <c r="S155" i="1"/>
  <c r="T155" i="1" s="1"/>
  <c r="U155" i="1" s="1"/>
  <c r="V155" i="1" s="1"/>
  <c r="S156" i="1" l="1"/>
  <c r="T156" i="1" s="1"/>
  <c r="U156" i="1" s="1"/>
  <c r="V156" i="1" s="1"/>
  <c r="R157" i="1"/>
  <c r="S157" i="1" l="1"/>
  <c r="T157" i="1" s="1"/>
  <c r="U157" i="1" s="1"/>
  <c r="V157" i="1" s="1"/>
  <c r="R158" i="1"/>
  <c r="S158" i="1" l="1"/>
  <c r="T158" i="1" s="1"/>
  <c r="U158" i="1" s="1"/>
  <c r="V158" i="1" s="1"/>
  <c r="R159" i="1"/>
  <c r="S159" i="1" l="1"/>
  <c r="T159" i="1" s="1"/>
  <c r="U159" i="1" s="1"/>
  <c r="V159" i="1" s="1"/>
  <c r="R160" i="1"/>
  <c r="R161" i="1" l="1"/>
  <c r="S160" i="1"/>
  <c r="T160" i="1" s="1"/>
  <c r="U160" i="1" s="1"/>
  <c r="V160" i="1" s="1"/>
  <c r="R162" i="1" l="1"/>
  <c r="S161" i="1"/>
  <c r="T161" i="1" s="1"/>
  <c r="U161" i="1" s="1"/>
  <c r="V161" i="1" s="1"/>
  <c r="S162" i="1" l="1"/>
  <c r="T162" i="1" s="1"/>
  <c r="U162" i="1" s="1"/>
  <c r="V162" i="1" s="1"/>
  <c r="R163" i="1"/>
  <c r="R164" i="1" l="1"/>
  <c r="S163" i="1"/>
  <c r="T163" i="1" s="1"/>
  <c r="U163" i="1" s="1"/>
  <c r="V163" i="1" s="1"/>
  <c r="S164" i="1" l="1"/>
  <c r="T164" i="1" s="1"/>
  <c r="U164" i="1" s="1"/>
  <c r="V164" i="1" s="1"/>
  <c r="R165" i="1"/>
  <c r="S165" i="1" l="1"/>
  <c r="T165" i="1" s="1"/>
  <c r="U165" i="1" s="1"/>
  <c r="V165" i="1" s="1"/>
  <c r="R166" i="1"/>
  <c r="S166" i="1" l="1"/>
  <c r="T166" i="1" s="1"/>
  <c r="U166" i="1" s="1"/>
  <c r="V166" i="1" s="1"/>
  <c r="R167" i="1"/>
  <c r="S167" i="1" l="1"/>
  <c r="T167" i="1" s="1"/>
  <c r="U167" i="1" s="1"/>
  <c r="V167" i="1" s="1"/>
  <c r="R168" i="1"/>
  <c r="R169" i="1" l="1"/>
  <c r="S168" i="1"/>
  <c r="T168" i="1" s="1"/>
  <c r="U168" i="1" s="1"/>
  <c r="V168" i="1" s="1"/>
  <c r="R170" i="1" l="1"/>
  <c r="S169" i="1"/>
  <c r="T169" i="1" s="1"/>
  <c r="U169" i="1" s="1"/>
  <c r="V169" i="1" s="1"/>
  <c r="R171" i="1" l="1"/>
  <c r="S170" i="1"/>
  <c r="T170" i="1" s="1"/>
  <c r="U170" i="1" s="1"/>
  <c r="V170" i="1" s="1"/>
  <c r="R172" i="1" l="1"/>
  <c r="S171" i="1"/>
  <c r="T171" i="1" s="1"/>
  <c r="U171" i="1" s="1"/>
  <c r="V171" i="1" s="1"/>
  <c r="S172" i="1" l="1"/>
  <c r="T172" i="1" s="1"/>
  <c r="U172" i="1" s="1"/>
  <c r="V172" i="1" s="1"/>
  <c r="R173" i="1"/>
  <c r="S173" i="1" l="1"/>
  <c r="T173" i="1" s="1"/>
  <c r="U173" i="1" s="1"/>
  <c r="V173" i="1" s="1"/>
  <c r="R174" i="1"/>
  <c r="R175" i="1" l="1"/>
  <c r="S174" i="1"/>
  <c r="T174" i="1" s="1"/>
  <c r="U174" i="1" s="1"/>
  <c r="V174" i="1" s="1"/>
  <c r="S175" i="1" l="1"/>
  <c r="T175" i="1" s="1"/>
  <c r="U175" i="1" s="1"/>
  <c r="V175" i="1" s="1"/>
  <c r="R176" i="1"/>
  <c r="R177" i="1" l="1"/>
  <c r="S176" i="1"/>
  <c r="T176" i="1" s="1"/>
  <c r="U176" i="1" s="1"/>
  <c r="V176" i="1" s="1"/>
  <c r="R178" i="1" l="1"/>
  <c r="S177" i="1"/>
  <c r="T177" i="1" s="1"/>
  <c r="U177" i="1" s="1"/>
  <c r="V177" i="1" s="1"/>
  <c r="S178" i="1" l="1"/>
  <c r="T178" i="1" s="1"/>
  <c r="U178" i="1" s="1"/>
  <c r="V178" i="1" s="1"/>
  <c r="R179" i="1"/>
  <c r="R180" i="1" l="1"/>
  <c r="S179" i="1"/>
  <c r="T179" i="1" s="1"/>
  <c r="U179" i="1" s="1"/>
  <c r="V179" i="1" s="1"/>
  <c r="S180" i="1" l="1"/>
  <c r="T180" i="1" s="1"/>
  <c r="U180" i="1" s="1"/>
  <c r="V180" i="1" s="1"/>
  <c r="R181" i="1"/>
  <c r="S181" i="1" l="1"/>
  <c r="T181" i="1" s="1"/>
  <c r="U181" i="1" s="1"/>
  <c r="V181" i="1" s="1"/>
  <c r="R182" i="1"/>
  <c r="S182" i="1" l="1"/>
  <c r="T182" i="1" s="1"/>
  <c r="U182" i="1" s="1"/>
  <c r="V182" i="1" s="1"/>
  <c r="R183" i="1"/>
  <c r="S183" i="1" l="1"/>
  <c r="T183" i="1" s="1"/>
  <c r="U183" i="1" s="1"/>
  <c r="V183" i="1" s="1"/>
  <c r="R184" i="1"/>
  <c r="R185" i="1" l="1"/>
  <c r="S184" i="1"/>
  <c r="T184" i="1" s="1"/>
  <c r="U184" i="1" s="1"/>
  <c r="V184" i="1" s="1"/>
  <c r="R186" i="1" l="1"/>
  <c r="S185" i="1"/>
  <c r="T185" i="1" s="1"/>
  <c r="U185" i="1" s="1"/>
  <c r="V185" i="1" s="1"/>
  <c r="S186" i="1" l="1"/>
  <c r="T186" i="1" s="1"/>
  <c r="U186" i="1" s="1"/>
  <c r="V186" i="1" s="1"/>
  <c r="R187" i="1"/>
  <c r="R188" i="1" l="1"/>
  <c r="S187" i="1"/>
  <c r="T187" i="1" s="1"/>
  <c r="U187" i="1" s="1"/>
  <c r="V187" i="1" s="1"/>
  <c r="S188" i="1" l="1"/>
  <c r="T188" i="1" s="1"/>
  <c r="U188" i="1" s="1"/>
  <c r="V188" i="1" s="1"/>
  <c r="R189" i="1"/>
  <c r="S189" i="1" l="1"/>
  <c r="T189" i="1" s="1"/>
  <c r="U189" i="1" s="1"/>
  <c r="V189" i="1" s="1"/>
  <c r="R190" i="1"/>
  <c r="R191" i="1" l="1"/>
  <c r="S190" i="1"/>
  <c r="T190" i="1" s="1"/>
  <c r="U190" i="1" s="1"/>
  <c r="V190" i="1" s="1"/>
  <c r="S191" i="1" l="1"/>
  <c r="T191" i="1" s="1"/>
  <c r="U191" i="1" s="1"/>
  <c r="V191" i="1" s="1"/>
  <c r="R192" i="1"/>
  <c r="R193" i="1" l="1"/>
  <c r="S192" i="1"/>
  <c r="T192" i="1" s="1"/>
  <c r="U192" i="1" s="1"/>
  <c r="V192" i="1" s="1"/>
  <c r="R194" i="1" l="1"/>
  <c r="S193" i="1"/>
  <c r="T193" i="1" s="1"/>
  <c r="U193" i="1" s="1"/>
  <c r="V193" i="1" s="1"/>
  <c r="R195" i="1" l="1"/>
  <c r="S194" i="1"/>
  <c r="T194" i="1" s="1"/>
  <c r="U194" i="1" s="1"/>
  <c r="V194" i="1" s="1"/>
  <c r="R196" i="1" l="1"/>
  <c r="S195" i="1"/>
  <c r="T195" i="1" s="1"/>
  <c r="U195" i="1" s="1"/>
  <c r="V195" i="1" s="1"/>
  <c r="S196" i="1" l="1"/>
  <c r="T196" i="1" s="1"/>
  <c r="U196" i="1" s="1"/>
  <c r="V196" i="1" s="1"/>
  <c r="R197" i="1"/>
  <c r="S197" i="1" l="1"/>
  <c r="T197" i="1" s="1"/>
  <c r="U197" i="1" s="1"/>
  <c r="V197" i="1" s="1"/>
  <c r="R198" i="1"/>
  <c r="R199" i="1" l="1"/>
  <c r="S198" i="1"/>
  <c r="T198" i="1" s="1"/>
  <c r="U198" i="1" s="1"/>
  <c r="V198" i="1" s="1"/>
  <c r="S199" i="1" l="1"/>
  <c r="T199" i="1" s="1"/>
  <c r="U199" i="1" s="1"/>
  <c r="V199" i="1" s="1"/>
  <c r="R200" i="1"/>
  <c r="R201" i="1" l="1"/>
  <c r="S200" i="1"/>
  <c r="T200" i="1" s="1"/>
  <c r="U200" i="1" s="1"/>
  <c r="V200" i="1" s="1"/>
  <c r="R202" i="1" l="1"/>
  <c r="S201" i="1"/>
  <c r="T201" i="1" s="1"/>
  <c r="U201" i="1" s="1"/>
  <c r="V201" i="1" s="1"/>
  <c r="S202" i="1" l="1"/>
  <c r="T202" i="1" s="1"/>
  <c r="U202" i="1" s="1"/>
  <c r="V202" i="1" s="1"/>
  <c r="R203" i="1"/>
  <c r="R204" i="1" l="1"/>
  <c r="S203" i="1"/>
  <c r="T203" i="1" s="1"/>
  <c r="U203" i="1" s="1"/>
  <c r="V203" i="1" s="1"/>
  <c r="S204" i="1" l="1"/>
  <c r="T204" i="1" s="1"/>
  <c r="U204" i="1" s="1"/>
  <c r="V204" i="1" s="1"/>
  <c r="R205" i="1"/>
  <c r="S205" i="1" l="1"/>
  <c r="T205" i="1" s="1"/>
  <c r="U205" i="1" s="1"/>
  <c r="V205" i="1" s="1"/>
  <c r="R206" i="1"/>
  <c r="S206" i="1" l="1"/>
  <c r="T206" i="1" s="1"/>
  <c r="U206" i="1" s="1"/>
  <c r="V206" i="1" s="1"/>
  <c r="R207" i="1"/>
  <c r="S207" i="1" s="1"/>
  <c r="T207" i="1" s="1"/>
  <c r="U207" i="1" s="1"/>
  <c r="V20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French, Andrew</author>
  </authors>
  <commentList>
    <comment ref="G8" authorId="0" shapeId="0" xr:uid="{9D761976-FA26-4C30-992A-4E2CF27F9288}">
      <text>
        <r>
          <rPr>
            <b/>
            <sz val="9"/>
            <color indexed="81"/>
            <rFont val="Tahoma"/>
            <family val="2"/>
          </rPr>
          <t>French, Andrew:</t>
        </r>
        <r>
          <rPr>
            <sz val="9"/>
            <color indexed="81"/>
            <rFont val="Tahoma"/>
            <family val="2"/>
          </rPr>
          <t xml:space="preserve">
Note 20cm ruler represents 10cm of waves i.e. a magnification factor of x 2.00</t>
        </r>
      </text>
    </comment>
    <comment ref="D9" authorId="0" shapeId="0" xr:uid="{796A659A-B44B-47AD-8B0C-586D112FB589}">
      <text>
        <r>
          <rPr>
            <b/>
            <sz val="9"/>
            <color indexed="81"/>
            <rFont val="Tahoma"/>
            <charset val="1"/>
          </rPr>
          <t>French, Andrew:</t>
        </r>
        <r>
          <rPr>
            <sz val="9"/>
            <color indexed="81"/>
            <rFont val="Tahoma"/>
            <charset val="1"/>
          </rPr>
          <t xml:space="preserve">
Hard to measure wavelengths for frequencies less than 15 Hz</t>
        </r>
      </text>
    </comment>
    <comment ref="G9" authorId="0" shapeId="0" xr:uid="{5786CBD0-3E8B-4F0F-B5A1-FBE6843FD3FD}">
      <text>
        <r>
          <rPr>
            <b/>
            <sz val="9"/>
            <color indexed="81"/>
            <rFont val="Tahoma"/>
            <charset val="1"/>
          </rPr>
          <t>French, Andrew:</t>
        </r>
        <r>
          <rPr>
            <sz val="9"/>
            <color indexed="81"/>
            <rFont val="Tahoma"/>
            <charset val="1"/>
          </rPr>
          <t xml:space="preserve">
Direct measurement since couldn't photograph</t>
        </r>
      </text>
    </comment>
  </commentList>
</comments>
</file>

<file path=xl/sharedStrings.xml><?xml version="1.0" encoding="utf-8"?>
<sst xmlns="http://schemas.openxmlformats.org/spreadsheetml/2006/main" count="24" uniqueCount="24">
  <si>
    <t>Ripple tank speed of waves experiment</t>
  </si>
  <si>
    <t>Dr Andrew French. P5, Winchester College. 20/1/2026</t>
  </si>
  <si>
    <t>Depth of water (mm)</t>
  </si>
  <si>
    <t>frequency (Hz)</t>
  </si>
  <si>
    <t>Pixels for N waves</t>
  </si>
  <si>
    <t>Pixels for 30 cm ruler</t>
  </si>
  <si>
    <t>Number of wavelengths N</t>
  </si>
  <si>
    <t>1/f (Hz^-1)</t>
  </si>
  <si>
    <t>measurements from photo</t>
  </si>
  <si>
    <t>from strobe box</t>
  </si>
  <si>
    <t>wavelength /cm</t>
  </si>
  <si>
    <t>phase velocity c = f*lamda (cm/s)</t>
  </si>
  <si>
    <t>MODEL wavelength (cm)</t>
  </si>
  <si>
    <t>Water surface tension (N/m) at 25 deg C</t>
  </si>
  <si>
    <t>lamda (cm)</t>
  </si>
  <si>
    <t>k (m^-1)</t>
  </si>
  <si>
    <t>strength of gravity (N/kg)(</t>
  </si>
  <si>
    <t>water density (kg/m^3)</t>
  </si>
  <si>
    <t>w^2</t>
  </si>
  <si>
    <t>f (Hz)</t>
  </si>
  <si>
    <t>Temperature /K</t>
  </si>
  <si>
    <t>DISPERSION RELATIONSHIP</t>
  </si>
  <si>
    <t>1/f</t>
  </si>
  <si>
    <t>phase velocity w/k (cm/s)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</si>
</sst>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E+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 wrapText="1"/>
    </xf>
    <xf numFmtId="0" fontId="4" fillId="2" borderId="0" xfId="0" applyFont="1" applyFill="1"/>
    <xf numFmtId="0" fontId="0" fillId="2" borderId="0" xfId="0" applyFill="1"/>
    <xf numFmtId="0" fontId="1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165" fontId="0" fillId="0" borderId="1" xfId="0" applyNumberFormat="1" applyBorder="1" applyAlignment="1">
      <alignment horizontal="center" wrapText="1"/>
    </xf>
    <xf numFmtId="2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Ripple</a:t>
            </a:r>
            <a:r>
              <a:rPr lang="en-GB" baseline="0"/>
              <a:t> tank wavelength vs 1/f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MEASUREMENTS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1262127063814465"/>
                  <c:y val="7.0263698554401816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="1" baseline="0">
                        <a:solidFill>
                          <a:srgbClr val="FF0000"/>
                        </a:solidFill>
                      </a:rPr>
                      <a:t>y = 20.356x + 0.2799</a:t>
                    </a:r>
                    <a:br>
                      <a:rPr lang="en-US" sz="1200" b="1" baseline="0">
                        <a:solidFill>
                          <a:srgbClr val="FF0000"/>
                        </a:solidFill>
                      </a:rPr>
                    </a:br>
                    <a:r>
                      <a:rPr lang="en-US" sz="1200" b="1" baseline="0">
                        <a:solidFill>
                          <a:srgbClr val="FF0000"/>
                        </a:solidFill>
                      </a:rPr>
                      <a:t>R² = 0.9835</a:t>
                    </a:r>
                    <a:endParaRPr lang="en-US" sz="1200" b="1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'Ripple tank'!$C$9:$C$28</c:f>
              <c:numCache>
                <c:formatCode>0.000</c:formatCode>
                <c:ptCount val="20"/>
                <c:pt idx="0">
                  <c:v>0.1</c:v>
                </c:pt>
                <c:pt idx="1">
                  <c:v>7.6923076923076927E-2</c:v>
                </c:pt>
                <c:pt idx="2">
                  <c:v>6.6666666666666666E-2</c:v>
                </c:pt>
                <c:pt idx="3">
                  <c:v>5.8823529411764705E-2</c:v>
                </c:pt>
                <c:pt idx="4">
                  <c:v>0.05</c:v>
                </c:pt>
                <c:pt idx="5">
                  <c:v>4.3478260869565216E-2</c:v>
                </c:pt>
                <c:pt idx="6">
                  <c:v>0.04</c:v>
                </c:pt>
                <c:pt idx="7">
                  <c:v>3.3333333333333333E-2</c:v>
                </c:pt>
                <c:pt idx="8">
                  <c:v>2.8571428571428571E-2</c:v>
                </c:pt>
                <c:pt idx="9">
                  <c:v>2.5000000000000001E-2</c:v>
                </c:pt>
                <c:pt idx="10">
                  <c:v>2.2222222222222223E-2</c:v>
                </c:pt>
                <c:pt idx="11">
                  <c:v>0.02</c:v>
                </c:pt>
              </c:numCache>
            </c:numRef>
          </c:xVal>
          <c:yVal>
            <c:numRef>
              <c:f>'Ripple tank'!$G$9:$G$28</c:f>
              <c:numCache>
                <c:formatCode>0.00</c:formatCode>
                <c:ptCount val="20"/>
                <c:pt idx="0">
                  <c:v>2.2000000000000002</c:v>
                </c:pt>
                <c:pt idx="1">
                  <c:v>1.9643734643734643</c:v>
                </c:pt>
                <c:pt idx="2">
                  <c:v>1.5828105395232119</c:v>
                </c:pt>
                <c:pt idx="3">
                  <c:v>1.5662486368593238</c:v>
                </c:pt>
                <c:pt idx="4">
                  <c:v>1.3077309236947792</c:v>
                </c:pt>
                <c:pt idx="5">
                  <c:v>1.217479674796748</c:v>
                </c:pt>
                <c:pt idx="6">
                  <c:v>1.1095924453280319</c:v>
                </c:pt>
                <c:pt idx="7">
                  <c:v>0.97067191945721165</c:v>
                </c:pt>
                <c:pt idx="8">
                  <c:v>0.83463796477495111</c:v>
                </c:pt>
                <c:pt idx="9">
                  <c:v>0.75282308657465491</c:v>
                </c:pt>
                <c:pt idx="10">
                  <c:v>0.7178780012978585</c:v>
                </c:pt>
                <c:pt idx="11">
                  <c:v>0.63627254509018039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BE-44DB-A716-B5C260A6EE70}"/>
            </c:ext>
          </c:extLst>
        </c:ser>
        <c:ser>
          <c:idx val="1"/>
          <c:order val="1"/>
          <c:tx>
            <c:v>DISPERSION RELATIONSHIP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'Ripple tank'!$V$12:$V$480</c:f>
              <c:numCache>
                <c:formatCode>0.000</c:formatCode>
                <c:ptCount val="469"/>
                <c:pt idx="0">
                  <c:v>4.1465140491682784E-3</c:v>
                </c:pt>
                <c:pt idx="1">
                  <c:v>5.7731987906903797E-3</c:v>
                </c:pt>
                <c:pt idx="2">
                  <c:v>7.5545856807201824E-3</c:v>
                </c:pt>
                <c:pt idx="3">
                  <c:v>9.4692701568446103E-3</c:v>
                </c:pt>
                <c:pt idx="4">
                  <c:v>1.1499113090992474E-2</c:v>
                </c:pt>
                <c:pt idx="5">
                  <c:v>1.3628226706159119E-2</c:v>
                </c:pt>
                <c:pt idx="6">
                  <c:v>1.5842409741796206E-2</c:v>
                </c:pt>
                <c:pt idx="7">
                  <c:v>1.8128817019969972E-2</c:v>
                </c:pt>
                <c:pt idx="8">
                  <c:v>2.0475761015544887E-2</c:v>
                </c:pt>
                <c:pt idx="9">
                  <c:v>2.2872591384068875E-2</c:v>
                </c:pt>
                <c:pt idx="10">
                  <c:v>2.5309620897276092E-2</c:v>
                </c:pt>
                <c:pt idx="11">
                  <c:v>2.7778077665987732E-2</c:v>
                </c:pt>
                <c:pt idx="12">
                  <c:v>3.0270070190374285E-2</c:v>
                </c:pt>
                <c:pt idx="13">
                  <c:v>3.277855631394954E-2</c:v>
                </c:pt>
                <c:pt idx="14">
                  <c:v>3.5297310568592845E-2</c:v>
                </c:pt>
                <c:pt idx="15">
                  <c:v>3.7820887005249805E-2</c:v>
                </c:pt>
                <c:pt idx="16">
                  <c:v>4.0344576516096575E-2</c:v>
                </c:pt>
                <c:pt idx="17">
                  <c:v>4.2864358947243157E-2</c:v>
                </c:pt>
                <c:pt idx="18">
                  <c:v>4.5376851075555551E-2</c:v>
                </c:pt>
                <c:pt idx="19">
                  <c:v>4.7879251894576494E-2</c:v>
                </c:pt>
                <c:pt idx="20">
                  <c:v>5.0369286738282969E-2</c:v>
                </c:pt>
                <c:pt idx="21">
                  <c:v>5.2845151669170511E-2</c:v>
                </c:pt>
                <c:pt idx="22">
                  <c:v>5.5305459349956884E-2</c:v>
                </c:pt>
                <c:pt idx="23">
                  <c:v>5.7749187365448248E-2</c:v>
                </c:pt>
                <c:pt idx="24">
                  <c:v>6.0175629702887465E-2</c:v>
                </c:pt>
                <c:pt idx="25">
                  <c:v>6.2584351859948442E-2</c:v>
                </c:pt>
                <c:pt idx="26">
                  <c:v>6.4975149842476099E-2</c:v>
                </c:pt>
                <c:pt idx="27">
                  <c:v>6.7348013144155838E-2</c:v>
                </c:pt>
                <c:pt idx="28">
                  <c:v>6.9703091667486838E-2</c:v>
                </c:pt>
                <c:pt idx="29">
                  <c:v>7.2040666446699958E-2</c:v>
                </c:pt>
                <c:pt idx="30">
                  <c:v>7.4361123964098677E-2</c:v>
                </c:pt>
                <c:pt idx="31">
                  <c:v>7.6664933806689137E-2</c:v>
                </c:pt>
                <c:pt idx="32">
                  <c:v>7.8952629385000375E-2</c:v>
                </c:pt>
                <c:pt idx="33">
                  <c:v>8.122479142620094E-2</c:v>
                </c:pt>
                <c:pt idx="34">
                  <c:v>8.3482033955125157E-2</c:v>
                </c:pt>
                <c:pt idx="35">
                  <c:v>8.5724992486402821E-2</c:v>
                </c:pt>
                <c:pt idx="36">
                  <c:v>8.7954314165924488E-2</c:v>
                </c:pt>
                <c:pt idx="37">
                  <c:v>9.0170649618322496E-2</c:v>
                </c:pt>
                <c:pt idx="38">
                  <c:v>9.2374646277427919E-2</c:v>
                </c:pt>
                <c:pt idx="39">
                  <c:v>9.4566942997608497E-2</c:v>
                </c:pt>
                <c:pt idx="40">
                  <c:v>9.674816576465553E-2</c:v>
                </c:pt>
                <c:pt idx="41">
                  <c:v>9.8918924344887083E-2</c:v>
                </c:pt>
                <c:pt idx="42">
                  <c:v>0.10107980972998377</c:v>
                </c:pt>
                <c:pt idx="43">
                  <c:v>0.10323139225254681</c:v>
                </c:pt>
                <c:pt idx="44">
                  <c:v>0.10537422026334732</c:v>
                </c:pt>
                <c:pt idx="45">
                  <c:v>0.10750881927568957</c:v>
                </c:pt>
                <c:pt idx="46">
                  <c:v>0.10963569149526603</c:v>
                </c:pt>
                <c:pt idx="47">
                  <c:v>0.11175531566540112</c:v>
                </c:pt>
                <c:pt idx="48">
                  <c:v>0.11386814716775517</c:v>
                </c:pt>
                <c:pt idx="49">
                  <c:v>0.11597461832749278</c:v>
                </c:pt>
                <c:pt idx="50">
                  <c:v>0.11807513887972154</c:v>
                </c:pt>
                <c:pt idx="51">
                  <c:v>0.12017009656078739</c:v>
                </c:pt>
                <c:pt idx="52">
                  <c:v>0.12225985779388071</c:v>
                </c:pt>
                <c:pt idx="53">
                  <c:v>0.12434476844346445</c:v>
                </c:pt>
                <c:pt idx="54">
                  <c:v>0.12642515461737788</c:v>
                </c:pt>
                <c:pt idx="55">
                  <c:v>0.12850132349918258</c:v>
                </c:pt>
                <c:pt idx="56">
                  <c:v>0.130573564196483</c:v>
                </c:pt>
                <c:pt idx="57">
                  <c:v>0.13264214859364362</c:v>
                </c:pt>
                <c:pt idx="58">
                  <c:v>0.13470733219959766</c:v>
                </c:pt>
                <c:pt idx="59">
                  <c:v>0.13676935498336204</c:v>
                </c:pt>
                <c:pt idx="60">
                  <c:v>0.13882844219148455</c:v>
                </c:pt>
                <c:pt idx="61">
                  <c:v>0.14088480514299526</c:v>
                </c:pt>
                <c:pt idx="62">
                  <c:v>0.14293864199855805</c:v>
                </c:pt>
                <c:pt idx="63">
                  <c:v>0.14499013850144704</c:v>
                </c:pt>
                <c:pt idx="64">
                  <c:v>0.14703946868873943</c:v>
                </c:pt>
                <c:pt idx="65">
                  <c:v>0.14908679557174384</c:v>
                </c:pt>
                <c:pt idx="66">
                  <c:v>0.15113227178519389</c:v>
                </c:pt>
                <c:pt idx="67">
                  <c:v>0.15317604020514661</c:v>
                </c:pt>
                <c:pt idx="68">
                  <c:v>0.15521823453585609</c:v>
                </c:pt>
                <c:pt idx="69">
                  <c:v>0.15725897986614878</c:v>
                </c:pt>
                <c:pt idx="70">
                  <c:v>0.1592983931960272</c:v>
                </c:pt>
                <c:pt idx="71">
                  <c:v>0.16133658393438269</c:v>
                </c:pt>
                <c:pt idx="72">
                  <c:v>0.16337365436880646</c:v>
                </c:pt>
                <c:pt idx="73">
                  <c:v>0.16540970010856917</c:v>
                </c:pt>
                <c:pt idx="74">
                  <c:v>0.16744481050188895</c:v>
                </c:pt>
                <c:pt idx="75">
                  <c:v>0.16947906902863771</c:v>
                </c:pt>
                <c:pt idx="76">
                  <c:v>0.17151255366964832</c:v>
                </c:pt>
                <c:pt idx="77">
                  <c:v>0.17354533725377908</c:v>
                </c:pt>
                <c:pt idx="78">
                  <c:v>0.17557748778388199</c:v>
                </c:pt>
                <c:pt idx="79">
                  <c:v>0.17760906874279422</c:v>
                </c:pt>
                <c:pt idx="80">
                  <c:v>0.17964013938044596</c:v>
                </c:pt>
                <c:pt idx="81">
                  <c:v>0.18167075498314042</c:v>
                </c:pt>
                <c:pt idx="82">
                  <c:v>0.18370096712602449</c:v>
                </c:pt>
                <c:pt idx="83">
                  <c:v>0.1857308239097267</c:v>
                </c:pt>
                <c:pt idx="84">
                  <c:v>0.18776037018209851</c:v>
                </c:pt>
                <c:pt idx="85">
                  <c:v>0.18978964774594922</c:v>
                </c:pt>
                <c:pt idx="86">
                  <c:v>0.1918186955536213</c:v>
                </c:pt>
                <c:pt idx="87">
                  <c:v>0.19384754988921393</c:v>
                </c:pt>
                <c:pt idx="88">
                  <c:v>0.19587624453921343</c:v>
                </c:pt>
                <c:pt idx="89">
                  <c:v>0.19790481095225324</c:v>
                </c:pt>
                <c:pt idx="90">
                  <c:v>0.19993327838868338</c:v>
                </c:pt>
                <c:pt idx="91">
                  <c:v>0.20196167406059071</c:v>
                </c:pt>
                <c:pt idx="92">
                  <c:v>0.20399002326287419</c:v>
                </c:pt>
                <c:pt idx="93">
                  <c:v>0.20601834949594372</c:v>
                </c:pt>
                <c:pt idx="94">
                  <c:v>0.20804667458057652</c:v>
                </c:pt>
                <c:pt idx="95">
                  <c:v>0.21007501876543253</c:v>
                </c:pt>
                <c:pt idx="96">
                  <c:v>0.21210340082770016</c:v>
                </c:pt>
                <c:pt idx="97">
                  <c:v>0.21413183816731338</c:v>
                </c:pt>
                <c:pt idx="98">
                  <c:v>0.21616034689515451</c:v>
                </c:pt>
                <c:pt idx="99">
                  <c:v>0.21818894191562946</c:v>
                </c:pt>
                <c:pt idx="100">
                  <c:v>0.22021763700397995</c:v>
                </c:pt>
                <c:pt idx="101">
                  <c:v>0.22224644487867126</c:v>
                </c:pt>
                <c:pt idx="102">
                  <c:v>0.22427537726917424</c:v>
                </c:pt>
                <c:pt idx="103">
                  <c:v>0.22630444497943897</c:v>
                </c:pt>
                <c:pt idx="104">
                  <c:v>0.22833365794733829</c:v>
                </c:pt>
                <c:pt idx="105">
                  <c:v>0.2303630253003417</c:v>
                </c:pt>
                <c:pt idx="106">
                  <c:v>0.23239255540766207</c:v>
                </c:pt>
                <c:pt idx="107">
                  <c:v>0.23442225592910459</c:v>
                </c:pt>
                <c:pt idx="108">
                  <c:v>0.23645213386082736</c:v>
                </c:pt>
                <c:pt idx="109">
                  <c:v>0.23848219557821643</c:v>
                </c:pt>
                <c:pt idx="110">
                  <c:v>0.2405124468760563</c:v>
                </c:pt>
                <c:pt idx="111">
                  <c:v>0.24254289300617399</c:v>
                </c:pt>
                <c:pt idx="112">
                  <c:v>0.24457353871271567</c:v>
                </c:pt>
                <c:pt idx="113">
                  <c:v>0.2466043882652087</c:v>
                </c:pt>
                <c:pt idx="114">
                  <c:v>0.24863544548955011</c:v>
                </c:pt>
                <c:pt idx="115">
                  <c:v>0.25066671379705563</c:v>
                </c:pt>
                <c:pt idx="116">
                  <c:v>0.25269819621168976</c:v>
                </c:pt>
                <c:pt idx="117">
                  <c:v>0.2547298953955961</c:v>
                </c:pt>
                <c:pt idx="118">
                  <c:v>0.25676181367303264</c:v>
                </c:pt>
                <c:pt idx="119">
                  <c:v>0.25879395305281661</c:v>
                </c:pt>
                <c:pt idx="120">
                  <c:v>0.26082631524936956</c:v>
                </c:pt>
                <c:pt idx="121">
                  <c:v>0.26285890170245391</c:v>
                </c:pt>
                <c:pt idx="122">
                  <c:v>0.26489171359568253</c:v>
                </c:pt>
                <c:pt idx="123">
                  <c:v>0.26692475187387754</c:v>
                </c:pt>
                <c:pt idx="124">
                  <c:v>0.26895801725935237</c:v>
                </c:pt>
                <c:pt idx="125">
                  <c:v>0.27099151026718354</c:v>
                </c:pt>
                <c:pt idx="126">
                  <c:v>0.27302523121953481</c:v>
                </c:pt>
                <c:pt idx="127">
                  <c:v>0.27505918025909482</c:v>
                </c:pt>
                <c:pt idx="128">
                  <c:v>0.27709335736168078</c:v>
                </c:pt>
                <c:pt idx="129">
                  <c:v>0.27912776234806264</c:v>
                </c:pt>
                <c:pt idx="130">
                  <c:v>0.28116239489505407</c:v>
                </c:pt>
                <c:pt idx="131">
                  <c:v>0.28319725454591743</c:v>
                </c:pt>
                <c:pt idx="132">
                  <c:v>0.28523234072012288</c:v>
                </c:pt>
                <c:pt idx="133">
                  <c:v>0.28726765272250426</c:v>
                </c:pt>
                <c:pt idx="134">
                  <c:v>0.28930318975184682</c:v>
                </c:pt>
                <c:pt idx="135">
                  <c:v>0.2913389509089418</c:v>
                </c:pt>
                <c:pt idx="136">
                  <c:v>0.29337493520414243</c:v>
                </c:pt>
                <c:pt idx="137">
                  <c:v>0.29541114156444948</c:v>
                </c:pt>
                <c:pt idx="138">
                  <c:v>0.29744756884015638</c:v>
                </c:pt>
                <c:pt idx="139">
                  <c:v>0.2994842158110812</c:v>
                </c:pt>
                <c:pt idx="140">
                  <c:v>0.30152108119240933</c:v>
                </c:pt>
                <c:pt idx="141">
                  <c:v>0.30355816364017213</c:v>
                </c:pt>
                <c:pt idx="142">
                  <c:v>0.30559546175638186</c:v>
                </c:pt>
                <c:pt idx="143">
                  <c:v>0.30763297409384582</c:v>
                </c:pt>
                <c:pt idx="144">
                  <c:v>0.30967069916067685</c:v>
                </c:pt>
                <c:pt idx="145">
                  <c:v>0.3117086354245206</c:v>
                </c:pt>
                <c:pt idx="146">
                  <c:v>0.31374678131651523</c:v>
                </c:pt>
                <c:pt idx="147">
                  <c:v>0.3157851352350009</c:v>
                </c:pt>
                <c:pt idx="148">
                  <c:v>0.31782369554899259</c:v>
                </c:pt>
                <c:pt idx="149">
                  <c:v>0.31986246060143175</c:v>
                </c:pt>
                <c:pt idx="150">
                  <c:v>0.3219014287122301</c:v>
                </c:pt>
                <c:pt idx="151">
                  <c:v>0.32394059818111681</c:v>
                </c:pt>
                <c:pt idx="152">
                  <c:v>0.32597996729030254</c:v>
                </c:pt>
                <c:pt idx="153">
                  <c:v>0.32801953430696978</c:v>
                </c:pt>
                <c:pt idx="154">
                  <c:v>0.3300592974856007</c:v>
                </c:pt>
                <c:pt idx="155">
                  <c:v>0.3320992550701532</c:v>
                </c:pt>
                <c:pt idx="156">
                  <c:v>0.33413940529609076</c:v>
                </c:pt>
                <c:pt idx="157">
                  <c:v>0.3361797463922801</c:v>
                </c:pt>
                <c:pt idx="158">
                  <c:v>0.33822027658275977</c:v>
                </c:pt>
                <c:pt idx="159">
                  <c:v>0.34026099408838989</c:v>
                </c:pt>
                <c:pt idx="160">
                  <c:v>0.34230189712838954</c:v>
                </c:pt>
                <c:pt idx="161">
                  <c:v>0.34434298392176871</c:v>
                </c:pt>
                <c:pt idx="162">
                  <c:v>0.34638425268866091</c:v>
                </c:pt>
                <c:pt idx="163">
                  <c:v>0.348425701651562</c:v>
                </c:pt>
                <c:pt idx="164">
                  <c:v>0.35046732903648203</c:v>
                </c:pt>
                <c:pt idx="165">
                  <c:v>0.35250913307401399</c:v>
                </c:pt>
                <c:pt idx="166">
                  <c:v>0.35455111200032491</c:v>
                </c:pt>
                <c:pt idx="167">
                  <c:v>0.35659326405807518</c:v>
                </c:pt>
                <c:pt idx="168">
                  <c:v>0.35863558749726682</c:v>
                </c:pt>
                <c:pt idx="169">
                  <c:v>0.36067808057603118</c:v>
                </c:pt>
                <c:pt idx="170">
                  <c:v>0.36272074156135176</c:v>
                </c:pt>
                <c:pt idx="171">
                  <c:v>0.36476356872973414</c:v>
                </c:pt>
                <c:pt idx="172">
                  <c:v>0.36680656036781933</c:v>
                </c:pt>
                <c:pt idx="173">
                  <c:v>0.36884971477294859</c:v>
                </c:pt>
                <c:pt idx="174">
                  <c:v>0.3708930302536812</c:v>
                </c:pt>
                <c:pt idx="175">
                  <c:v>0.3729365051302666</c:v>
                </c:pt>
                <c:pt idx="176">
                  <c:v>0.37498013773507638</c:v>
                </c:pt>
                <c:pt idx="177">
                  <c:v>0.37702392641299648</c:v>
                </c:pt>
                <c:pt idx="178">
                  <c:v>0.37906786952178245</c:v>
                </c:pt>
                <c:pt idx="179">
                  <c:v>0.38111196543238135</c:v>
                </c:pt>
                <c:pt idx="180">
                  <c:v>0.38315621252922005</c:v>
                </c:pt>
                <c:pt idx="181">
                  <c:v>0.38520060921046462</c:v>
                </c:pt>
                <c:pt idx="182">
                  <c:v>0.38724515388824965</c:v>
                </c:pt>
                <c:pt idx="183">
                  <c:v>0.38928984498888325</c:v>
                </c:pt>
                <c:pt idx="184">
                  <c:v>0.39133468095302443</c:v>
                </c:pt>
                <c:pt idx="185">
                  <c:v>0.39337966023583948</c:v>
                </c:pt>
                <c:pt idx="186">
                  <c:v>0.39542478130713477</c:v>
                </c:pt>
                <c:pt idx="187">
                  <c:v>0.39747004265147029</c:v>
                </c:pt>
                <c:pt idx="188">
                  <c:v>0.39951544276825302</c:v>
                </c:pt>
                <c:pt idx="189">
                  <c:v>0.4015609801718128</c:v>
                </c:pt>
                <c:pt idx="190">
                  <c:v>0.40360665339146207</c:v>
                </c:pt>
                <c:pt idx="191">
                  <c:v>0.40565246097153856</c:v>
                </c:pt>
                <c:pt idx="192">
                  <c:v>0.40769840147143482</c:v>
                </c:pt>
                <c:pt idx="193">
                  <c:v>0.40974447346561277</c:v>
                </c:pt>
                <c:pt idx="194">
                  <c:v>0.4117906755436071</c:v>
                </c:pt>
                <c:pt idx="195">
                  <c:v>0.41383700631001463</c:v>
                </c:pt>
              </c:numCache>
            </c:numRef>
          </c:xVal>
          <c:yVal>
            <c:numRef>
              <c:f>'Ripple tank'!$R$12:$R$480</c:f>
              <c:numCache>
                <c:formatCode>General</c:formatCode>
                <c:ptCount val="46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0.39999999999999997</c:v>
                </c:pt>
                <c:pt idx="5">
                  <c:v>0.44999999999999996</c:v>
                </c:pt>
                <c:pt idx="6">
                  <c:v>0.49999999999999994</c:v>
                </c:pt>
                <c:pt idx="7">
                  <c:v>0.54999999999999993</c:v>
                </c:pt>
                <c:pt idx="8">
                  <c:v>0.6</c:v>
                </c:pt>
                <c:pt idx="9">
                  <c:v>0.65</c:v>
                </c:pt>
                <c:pt idx="10">
                  <c:v>0.70000000000000007</c:v>
                </c:pt>
                <c:pt idx="11">
                  <c:v>0.75000000000000011</c:v>
                </c:pt>
                <c:pt idx="12">
                  <c:v>0.80000000000000016</c:v>
                </c:pt>
                <c:pt idx="13">
                  <c:v>0.8500000000000002</c:v>
                </c:pt>
                <c:pt idx="14">
                  <c:v>0.90000000000000024</c:v>
                </c:pt>
                <c:pt idx="15">
                  <c:v>0.95000000000000029</c:v>
                </c:pt>
                <c:pt idx="16">
                  <c:v>1.0000000000000002</c:v>
                </c:pt>
                <c:pt idx="17">
                  <c:v>1.0500000000000003</c:v>
                </c:pt>
                <c:pt idx="18">
                  <c:v>1.1000000000000003</c:v>
                </c:pt>
                <c:pt idx="19">
                  <c:v>1.1500000000000004</c:v>
                </c:pt>
                <c:pt idx="20">
                  <c:v>1.2000000000000004</c:v>
                </c:pt>
                <c:pt idx="21">
                  <c:v>1.2500000000000004</c:v>
                </c:pt>
                <c:pt idx="22">
                  <c:v>1.3000000000000005</c:v>
                </c:pt>
                <c:pt idx="23">
                  <c:v>1.3500000000000005</c:v>
                </c:pt>
                <c:pt idx="24">
                  <c:v>1.4000000000000006</c:v>
                </c:pt>
                <c:pt idx="25">
                  <c:v>1.4500000000000006</c:v>
                </c:pt>
                <c:pt idx="26">
                  <c:v>1.5000000000000007</c:v>
                </c:pt>
                <c:pt idx="27">
                  <c:v>1.5500000000000007</c:v>
                </c:pt>
                <c:pt idx="28">
                  <c:v>1.6000000000000008</c:v>
                </c:pt>
                <c:pt idx="29">
                  <c:v>1.6500000000000008</c:v>
                </c:pt>
                <c:pt idx="30">
                  <c:v>1.7000000000000008</c:v>
                </c:pt>
                <c:pt idx="31">
                  <c:v>1.7500000000000009</c:v>
                </c:pt>
                <c:pt idx="32">
                  <c:v>1.8000000000000009</c:v>
                </c:pt>
                <c:pt idx="33">
                  <c:v>1.850000000000001</c:v>
                </c:pt>
                <c:pt idx="34">
                  <c:v>1.900000000000001</c:v>
                </c:pt>
                <c:pt idx="35">
                  <c:v>1.9500000000000011</c:v>
                </c:pt>
                <c:pt idx="36">
                  <c:v>2.0000000000000009</c:v>
                </c:pt>
                <c:pt idx="37">
                  <c:v>2.0500000000000007</c:v>
                </c:pt>
                <c:pt idx="38">
                  <c:v>2.1000000000000005</c:v>
                </c:pt>
                <c:pt idx="39">
                  <c:v>2.1500000000000004</c:v>
                </c:pt>
                <c:pt idx="40">
                  <c:v>2.2000000000000002</c:v>
                </c:pt>
                <c:pt idx="41">
                  <c:v>2.25</c:v>
                </c:pt>
                <c:pt idx="42">
                  <c:v>2.2999999999999998</c:v>
                </c:pt>
                <c:pt idx="43">
                  <c:v>2.3499999999999996</c:v>
                </c:pt>
                <c:pt idx="44">
                  <c:v>2.3999999999999995</c:v>
                </c:pt>
                <c:pt idx="45">
                  <c:v>2.4499999999999993</c:v>
                </c:pt>
                <c:pt idx="46">
                  <c:v>2.4999999999999991</c:v>
                </c:pt>
                <c:pt idx="47">
                  <c:v>2.5499999999999989</c:v>
                </c:pt>
                <c:pt idx="48">
                  <c:v>2.5999999999999988</c:v>
                </c:pt>
                <c:pt idx="49">
                  <c:v>2.6499999999999986</c:v>
                </c:pt>
                <c:pt idx="50">
                  <c:v>2.6999999999999984</c:v>
                </c:pt>
                <c:pt idx="51">
                  <c:v>2.7499999999999982</c:v>
                </c:pt>
                <c:pt idx="52">
                  <c:v>2.799999999999998</c:v>
                </c:pt>
                <c:pt idx="53">
                  <c:v>2.8499999999999979</c:v>
                </c:pt>
                <c:pt idx="54">
                  <c:v>2.8999999999999977</c:v>
                </c:pt>
                <c:pt idx="55">
                  <c:v>2.9499999999999975</c:v>
                </c:pt>
                <c:pt idx="56">
                  <c:v>2.9999999999999973</c:v>
                </c:pt>
                <c:pt idx="57">
                  <c:v>3.0499999999999972</c:v>
                </c:pt>
                <c:pt idx="58">
                  <c:v>3.099999999999997</c:v>
                </c:pt>
                <c:pt idx="59">
                  <c:v>3.1499999999999968</c:v>
                </c:pt>
                <c:pt idx="60">
                  <c:v>3.1999999999999966</c:v>
                </c:pt>
                <c:pt idx="61">
                  <c:v>3.2499999999999964</c:v>
                </c:pt>
                <c:pt idx="62">
                  <c:v>3.2999999999999963</c:v>
                </c:pt>
                <c:pt idx="63">
                  <c:v>3.3499999999999961</c:v>
                </c:pt>
                <c:pt idx="64">
                  <c:v>3.3999999999999959</c:v>
                </c:pt>
                <c:pt idx="65">
                  <c:v>3.4499999999999957</c:v>
                </c:pt>
                <c:pt idx="66">
                  <c:v>3.4999999999999956</c:v>
                </c:pt>
                <c:pt idx="67">
                  <c:v>3.5499999999999954</c:v>
                </c:pt>
                <c:pt idx="68">
                  <c:v>3.5999999999999952</c:v>
                </c:pt>
                <c:pt idx="69">
                  <c:v>3.649999999999995</c:v>
                </c:pt>
                <c:pt idx="70">
                  <c:v>3.6999999999999948</c:v>
                </c:pt>
                <c:pt idx="71">
                  <c:v>3.7499999999999947</c:v>
                </c:pt>
                <c:pt idx="72">
                  <c:v>3.7999999999999945</c:v>
                </c:pt>
                <c:pt idx="73">
                  <c:v>3.8499999999999943</c:v>
                </c:pt>
                <c:pt idx="74">
                  <c:v>3.8999999999999941</c:v>
                </c:pt>
                <c:pt idx="75">
                  <c:v>3.949999999999994</c:v>
                </c:pt>
                <c:pt idx="76">
                  <c:v>3.9999999999999938</c:v>
                </c:pt>
                <c:pt idx="77">
                  <c:v>4.0499999999999936</c:v>
                </c:pt>
                <c:pt idx="78">
                  <c:v>4.0999999999999934</c:v>
                </c:pt>
                <c:pt idx="79">
                  <c:v>4.1499999999999932</c:v>
                </c:pt>
                <c:pt idx="80">
                  <c:v>4.1999999999999931</c:v>
                </c:pt>
                <c:pt idx="81">
                  <c:v>4.2499999999999929</c:v>
                </c:pt>
                <c:pt idx="82">
                  <c:v>4.2999999999999927</c:v>
                </c:pt>
                <c:pt idx="83">
                  <c:v>4.3499999999999925</c:v>
                </c:pt>
                <c:pt idx="84">
                  <c:v>4.3999999999999924</c:v>
                </c:pt>
                <c:pt idx="85">
                  <c:v>4.4499999999999922</c:v>
                </c:pt>
                <c:pt idx="86">
                  <c:v>4.499999999999992</c:v>
                </c:pt>
                <c:pt idx="87">
                  <c:v>4.5499999999999918</c:v>
                </c:pt>
                <c:pt idx="88">
                  <c:v>4.5999999999999917</c:v>
                </c:pt>
                <c:pt idx="89">
                  <c:v>4.6499999999999915</c:v>
                </c:pt>
                <c:pt idx="90">
                  <c:v>4.6999999999999913</c:v>
                </c:pt>
                <c:pt idx="91">
                  <c:v>4.7499999999999911</c:v>
                </c:pt>
                <c:pt idx="92">
                  <c:v>4.7999999999999909</c:v>
                </c:pt>
                <c:pt idx="93">
                  <c:v>4.8499999999999908</c:v>
                </c:pt>
                <c:pt idx="94">
                  <c:v>4.8999999999999906</c:v>
                </c:pt>
                <c:pt idx="95">
                  <c:v>4.9499999999999904</c:v>
                </c:pt>
                <c:pt idx="96">
                  <c:v>4.9999999999999902</c:v>
                </c:pt>
                <c:pt idx="97">
                  <c:v>5.0499999999999901</c:v>
                </c:pt>
                <c:pt idx="98">
                  <c:v>5.0999999999999899</c:v>
                </c:pt>
                <c:pt idx="99">
                  <c:v>5.1499999999999897</c:v>
                </c:pt>
                <c:pt idx="100">
                  <c:v>5.1999999999999895</c:v>
                </c:pt>
                <c:pt idx="101">
                  <c:v>5.2499999999999893</c:v>
                </c:pt>
                <c:pt idx="102">
                  <c:v>5.2999999999999892</c:v>
                </c:pt>
                <c:pt idx="103">
                  <c:v>5.349999999999989</c:v>
                </c:pt>
                <c:pt idx="104">
                  <c:v>5.3999999999999888</c:v>
                </c:pt>
                <c:pt idx="105">
                  <c:v>5.4499999999999886</c:v>
                </c:pt>
                <c:pt idx="106">
                  <c:v>5.4999999999999885</c:v>
                </c:pt>
                <c:pt idx="107">
                  <c:v>5.5499999999999883</c:v>
                </c:pt>
                <c:pt idx="108">
                  <c:v>5.5999999999999881</c:v>
                </c:pt>
                <c:pt idx="109">
                  <c:v>5.6499999999999879</c:v>
                </c:pt>
                <c:pt idx="110">
                  <c:v>5.6999999999999877</c:v>
                </c:pt>
                <c:pt idx="111">
                  <c:v>5.7499999999999876</c:v>
                </c:pt>
                <c:pt idx="112">
                  <c:v>5.7999999999999874</c:v>
                </c:pt>
                <c:pt idx="113">
                  <c:v>5.8499999999999872</c:v>
                </c:pt>
                <c:pt idx="114">
                  <c:v>5.899999999999987</c:v>
                </c:pt>
                <c:pt idx="115">
                  <c:v>5.9499999999999869</c:v>
                </c:pt>
                <c:pt idx="116">
                  <c:v>5.9999999999999867</c:v>
                </c:pt>
                <c:pt idx="117">
                  <c:v>6.0499999999999865</c:v>
                </c:pt>
                <c:pt idx="118">
                  <c:v>6.0999999999999863</c:v>
                </c:pt>
                <c:pt idx="119">
                  <c:v>6.1499999999999861</c:v>
                </c:pt>
                <c:pt idx="120">
                  <c:v>6.199999999999986</c:v>
                </c:pt>
                <c:pt idx="121">
                  <c:v>6.2499999999999858</c:v>
                </c:pt>
                <c:pt idx="122">
                  <c:v>6.2999999999999856</c:v>
                </c:pt>
                <c:pt idx="123">
                  <c:v>6.3499999999999854</c:v>
                </c:pt>
                <c:pt idx="124">
                  <c:v>6.3999999999999853</c:v>
                </c:pt>
                <c:pt idx="125">
                  <c:v>6.4499999999999851</c:v>
                </c:pt>
                <c:pt idx="126">
                  <c:v>6.4999999999999849</c:v>
                </c:pt>
                <c:pt idx="127">
                  <c:v>6.5499999999999847</c:v>
                </c:pt>
                <c:pt idx="128">
                  <c:v>6.5999999999999845</c:v>
                </c:pt>
                <c:pt idx="129">
                  <c:v>6.6499999999999844</c:v>
                </c:pt>
                <c:pt idx="130">
                  <c:v>6.6999999999999842</c:v>
                </c:pt>
                <c:pt idx="131">
                  <c:v>6.749999999999984</c:v>
                </c:pt>
                <c:pt idx="132">
                  <c:v>6.7999999999999838</c:v>
                </c:pt>
                <c:pt idx="133">
                  <c:v>6.8499999999999837</c:v>
                </c:pt>
                <c:pt idx="134">
                  <c:v>6.8999999999999835</c:v>
                </c:pt>
                <c:pt idx="135">
                  <c:v>6.9499999999999833</c:v>
                </c:pt>
                <c:pt idx="136">
                  <c:v>6.9999999999999831</c:v>
                </c:pt>
                <c:pt idx="137">
                  <c:v>7.0499999999999829</c:v>
                </c:pt>
                <c:pt idx="138">
                  <c:v>7.0999999999999828</c:v>
                </c:pt>
                <c:pt idx="139">
                  <c:v>7.1499999999999826</c:v>
                </c:pt>
                <c:pt idx="140">
                  <c:v>7.1999999999999824</c:v>
                </c:pt>
                <c:pt idx="141">
                  <c:v>7.2499999999999822</c:v>
                </c:pt>
                <c:pt idx="142">
                  <c:v>7.2999999999999821</c:v>
                </c:pt>
                <c:pt idx="143">
                  <c:v>7.3499999999999819</c:v>
                </c:pt>
                <c:pt idx="144">
                  <c:v>7.3999999999999817</c:v>
                </c:pt>
                <c:pt idx="145">
                  <c:v>7.4499999999999815</c:v>
                </c:pt>
                <c:pt idx="146">
                  <c:v>7.4999999999999813</c:v>
                </c:pt>
                <c:pt idx="147">
                  <c:v>7.5499999999999812</c:v>
                </c:pt>
                <c:pt idx="148">
                  <c:v>7.599999999999981</c:v>
                </c:pt>
                <c:pt idx="149">
                  <c:v>7.6499999999999808</c:v>
                </c:pt>
                <c:pt idx="150">
                  <c:v>7.6999999999999806</c:v>
                </c:pt>
                <c:pt idx="151">
                  <c:v>7.7499999999999805</c:v>
                </c:pt>
                <c:pt idx="152">
                  <c:v>7.7999999999999803</c:v>
                </c:pt>
                <c:pt idx="153">
                  <c:v>7.8499999999999801</c:v>
                </c:pt>
                <c:pt idx="154">
                  <c:v>7.8999999999999799</c:v>
                </c:pt>
                <c:pt idx="155">
                  <c:v>7.9499999999999797</c:v>
                </c:pt>
                <c:pt idx="156">
                  <c:v>7.9999999999999796</c:v>
                </c:pt>
                <c:pt idx="157">
                  <c:v>8.0499999999999794</c:v>
                </c:pt>
                <c:pt idx="158">
                  <c:v>8.0999999999999801</c:v>
                </c:pt>
                <c:pt idx="159">
                  <c:v>8.1499999999999808</c:v>
                </c:pt>
                <c:pt idx="160">
                  <c:v>8.1999999999999815</c:v>
                </c:pt>
                <c:pt idx="161">
                  <c:v>8.2499999999999822</c:v>
                </c:pt>
                <c:pt idx="162">
                  <c:v>8.2999999999999829</c:v>
                </c:pt>
                <c:pt idx="163">
                  <c:v>8.3499999999999837</c:v>
                </c:pt>
                <c:pt idx="164">
                  <c:v>8.3999999999999844</c:v>
                </c:pt>
                <c:pt idx="165">
                  <c:v>8.4499999999999851</c:v>
                </c:pt>
                <c:pt idx="166">
                  <c:v>8.4999999999999858</c:v>
                </c:pt>
                <c:pt idx="167">
                  <c:v>8.5499999999999865</c:v>
                </c:pt>
                <c:pt idx="168">
                  <c:v>8.5999999999999872</c:v>
                </c:pt>
                <c:pt idx="169">
                  <c:v>8.6499999999999879</c:v>
                </c:pt>
                <c:pt idx="170">
                  <c:v>8.6999999999999886</c:v>
                </c:pt>
                <c:pt idx="171">
                  <c:v>8.7499999999999893</c:v>
                </c:pt>
                <c:pt idx="172">
                  <c:v>8.7999999999999901</c:v>
                </c:pt>
                <c:pt idx="173">
                  <c:v>8.8499999999999908</c:v>
                </c:pt>
                <c:pt idx="174">
                  <c:v>8.8999999999999915</c:v>
                </c:pt>
                <c:pt idx="175">
                  <c:v>8.9499999999999922</c:v>
                </c:pt>
                <c:pt idx="176">
                  <c:v>8.9999999999999929</c:v>
                </c:pt>
                <c:pt idx="177">
                  <c:v>9.0499999999999936</c:v>
                </c:pt>
                <c:pt idx="178">
                  <c:v>9.0999999999999943</c:v>
                </c:pt>
                <c:pt idx="179">
                  <c:v>9.149999999999995</c:v>
                </c:pt>
                <c:pt idx="180">
                  <c:v>9.1999999999999957</c:v>
                </c:pt>
                <c:pt idx="181">
                  <c:v>9.2499999999999964</c:v>
                </c:pt>
                <c:pt idx="182">
                  <c:v>9.2999999999999972</c:v>
                </c:pt>
                <c:pt idx="183">
                  <c:v>9.3499999999999979</c:v>
                </c:pt>
                <c:pt idx="184">
                  <c:v>9.3999999999999986</c:v>
                </c:pt>
                <c:pt idx="185">
                  <c:v>9.4499999999999993</c:v>
                </c:pt>
                <c:pt idx="186">
                  <c:v>9.5</c:v>
                </c:pt>
                <c:pt idx="187">
                  <c:v>9.5500000000000007</c:v>
                </c:pt>
                <c:pt idx="188">
                  <c:v>9.6000000000000014</c:v>
                </c:pt>
                <c:pt idx="189">
                  <c:v>9.6500000000000021</c:v>
                </c:pt>
                <c:pt idx="190">
                  <c:v>9.7000000000000028</c:v>
                </c:pt>
                <c:pt idx="191">
                  <c:v>9.7500000000000036</c:v>
                </c:pt>
                <c:pt idx="192">
                  <c:v>9.8000000000000043</c:v>
                </c:pt>
                <c:pt idx="193">
                  <c:v>9.850000000000005</c:v>
                </c:pt>
                <c:pt idx="194">
                  <c:v>9.9000000000000057</c:v>
                </c:pt>
                <c:pt idx="195">
                  <c:v>9.9500000000000064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AB6-4C22-B4F4-7A90705F2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045424"/>
        <c:axId val="609046144"/>
      </c:scatterChart>
      <c:valAx>
        <c:axId val="609045424"/>
        <c:scaling>
          <c:orientation val="minMax"/>
          <c:max val="0.12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</a:t>
                </a:r>
                <a:r>
                  <a:rPr lang="en-GB" baseline="0"/>
                  <a:t>f  i.e. 1/ ( frequency (Hz) 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46144"/>
        <c:crosses val="autoZero"/>
        <c:crossBetween val="midCat"/>
      </c:valAx>
      <c:valAx>
        <c:axId val="60904614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(cm)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4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Ripple</a:t>
            </a:r>
            <a:r>
              <a:rPr lang="en-GB" baseline="0"/>
              <a:t> tank wavelength vs frequency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MEASUREMENTS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'Ripple tank'!$B$9:$B$28</c:f>
              <c:numCache>
                <c:formatCode>General</c:formatCode>
                <c:ptCount val="20"/>
                <c:pt idx="0">
                  <c:v>10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20</c:v>
                </c:pt>
                <c:pt idx="5">
                  <c:v>23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</c:numCache>
            </c:numRef>
          </c:xVal>
          <c:yVal>
            <c:numRef>
              <c:f>'Ripple tank'!$G$9:$G$28</c:f>
              <c:numCache>
                <c:formatCode>0.00</c:formatCode>
                <c:ptCount val="20"/>
                <c:pt idx="0">
                  <c:v>2.2000000000000002</c:v>
                </c:pt>
                <c:pt idx="1">
                  <c:v>1.9643734643734643</c:v>
                </c:pt>
                <c:pt idx="2">
                  <c:v>1.5828105395232119</c:v>
                </c:pt>
                <c:pt idx="3">
                  <c:v>1.5662486368593238</c:v>
                </c:pt>
                <c:pt idx="4">
                  <c:v>1.3077309236947792</c:v>
                </c:pt>
                <c:pt idx="5">
                  <c:v>1.217479674796748</c:v>
                </c:pt>
                <c:pt idx="6">
                  <c:v>1.1095924453280319</c:v>
                </c:pt>
                <c:pt idx="7">
                  <c:v>0.97067191945721165</c:v>
                </c:pt>
                <c:pt idx="8">
                  <c:v>0.83463796477495111</c:v>
                </c:pt>
                <c:pt idx="9">
                  <c:v>0.75282308657465491</c:v>
                </c:pt>
                <c:pt idx="10">
                  <c:v>0.7178780012978585</c:v>
                </c:pt>
                <c:pt idx="11">
                  <c:v>0.63627254509018039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A4-4043-85AB-3095DF822AD8}"/>
            </c:ext>
          </c:extLst>
        </c:ser>
        <c:ser>
          <c:idx val="1"/>
          <c:order val="1"/>
          <c:tx>
            <c:v>EMPIRICAL 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'Ripple tank'!$B$9:$B$20</c:f>
              <c:numCache>
                <c:formatCode>General</c:formatCode>
                <c:ptCount val="12"/>
                <c:pt idx="0">
                  <c:v>10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20</c:v>
                </c:pt>
                <c:pt idx="5">
                  <c:v>23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</c:numCache>
            </c:numRef>
          </c:xVal>
          <c:yVal>
            <c:numRef>
              <c:f>'Ripple tank'!$I$9:$I$20</c:f>
              <c:numCache>
                <c:formatCode>0.00</c:formatCode>
                <c:ptCount val="12"/>
                <c:pt idx="0">
                  <c:v>2.3200000000000003</c:v>
                </c:pt>
                <c:pt idx="1">
                  <c:v>1.8492307692307692</c:v>
                </c:pt>
                <c:pt idx="2">
                  <c:v>1.64</c:v>
                </c:pt>
                <c:pt idx="3">
                  <c:v>1.48</c:v>
                </c:pt>
                <c:pt idx="4">
                  <c:v>1.3</c:v>
                </c:pt>
                <c:pt idx="5">
                  <c:v>1.1669565217391304</c:v>
                </c:pt>
                <c:pt idx="6">
                  <c:v>1.0960000000000001</c:v>
                </c:pt>
                <c:pt idx="7">
                  <c:v>0.96</c:v>
                </c:pt>
                <c:pt idx="8">
                  <c:v>0.86285714285714288</c:v>
                </c:pt>
                <c:pt idx="9">
                  <c:v>0.79</c:v>
                </c:pt>
                <c:pt idx="10">
                  <c:v>0.73333333333333339</c:v>
                </c:pt>
                <c:pt idx="11">
                  <c:v>0.68799999999999994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A4-4043-85AB-3095DF822AD8}"/>
            </c:ext>
          </c:extLst>
        </c:ser>
        <c:ser>
          <c:idx val="2"/>
          <c:order val="2"/>
          <c:tx>
            <c:v>DISPERSION RELATIONSHIP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'Ripple tank'!$U$12:$U$480</c:f>
              <c:numCache>
                <c:formatCode>0.00</c:formatCode>
                <c:ptCount val="469"/>
                <c:pt idx="0">
                  <c:v>241.16643236758918</c:v>
                </c:pt>
                <c:pt idx="1">
                  <c:v>173.21419827298487</c:v>
                </c:pt>
                <c:pt idx="2">
                  <c:v>132.36993294709308</c:v>
                </c:pt>
                <c:pt idx="3">
                  <c:v>105.60475975829844</c:v>
                </c:pt>
                <c:pt idx="4">
                  <c:v>86.963228562672683</c:v>
                </c:pt>
                <c:pt idx="5">
                  <c:v>73.377118062474082</c:v>
                </c:pt>
                <c:pt idx="6">
                  <c:v>63.121710415161907</c:v>
                </c:pt>
                <c:pt idx="7">
                  <c:v>55.160797248846428</c:v>
                </c:pt>
                <c:pt idx="8">
                  <c:v>48.838233618804949</c:v>
                </c:pt>
                <c:pt idx="9">
                  <c:v>43.72045052562413</c:v>
                </c:pt>
                <c:pt idx="10">
                  <c:v>39.510666874809786</c:v>
                </c:pt>
                <c:pt idx="11">
                  <c:v>35.999611349075764</c:v>
                </c:pt>
                <c:pt idx="12">
                  <c:v>33.035932646036429</c:v>
                </c:pt>
                <c:pt idx="13">
                  <c:v>30.507749957688979</c:v>
                </c:pt>
                <c:pt idx="14">
                  <c:v>28.330770358741976</c:v>
                </c:pt>
                <c:pt idx="15">
                  <c:v>26.440416372603661</c:v>
                </c:pt>
                <c:pt idx="16">
                  <c:v>24.786479035193803</c:v>
                </c:pt>
                <c:pt idx="17">
                  <c:v>23.329405234562955</c:v>
                </c:pt>
                <c:pt idx="18">
                  <c:v>22.037668465247442</c:v>
                </c:pt>
                <c:pt idx="19">
                  <c:v>20.885873534571132</c:v>
                </c:pt>
                <c:pt idx="20">
                  <c:v>19.853368287622665</c:v>
                </c:pt>
                <c:pt idx="21">
                  <c:v>18.923211844680786</c:v>
                </c:pt>
                <c:pt idx="22">
                  <c:v>18.081397600773741</c:v>
                </c:pt>
                <c:pt idx="23">
                  <c:v>17.316260983410949</c:v>
                </c:pt>
                <c:pt idx="24">
                  <c:v>16.618023025889766</c:v>
                </c:pt>
                <c:pt idx="25">
                  <c:v>15.978435028580382</c:v>
                </c:pt>
                <c:pt idx="26">
                  <c:v>15.390499328195034</c:v>
                </c:pt>
                <c:pt idx="27">
                  <c:v>14.848247978148047</c:v>
                </c:pt>
                <c:pt idx="28">
                  <c:v>14.346565928100034</c:v>
                </c:pt>
                <c:pt idx="29">
                  <c:v>13.881048709340584</c:v>
                </c:pt>
                <c:pt idx="30">
                  <c:v>13.44788710405718</c:v>
                </c:pt>
                <c:pt idx="31">
                  <c:v>13.043773083030411</c:v>
                </c:pt>
                <c:pt idx="32">
                  <c:v>12.665822630474452</c:v>
                </c:pt>
                <c:pt idx="33">
                  <c:v>12.311512069668755</c:v>
                </c:pt>
                <c:pt idx="34">
                  <c:v>11.978625251722292</c:v>
                </c:pt>
                <c:pt idx="35">
                  <c:v>11.665209538030743</c:v>
                </c:pt>
                <c:pt idx="36">
                  <c:v>11.369538941700064</c:v>
                </c:pt>
                <c:pt idx="37">
                  <c:v>11.090083128299899</c:v>
                </c:pt>
                <c:pt idx="38">
                  <c:v>10.825481236449981</c:v>
                </c:pt>
                <c:pt idx="39">
                  <c:v>10.574519682055167</c:v>
                </c:pt>
                <c:pt idx="40">
                  <c:v>10.336113269915082</c:v>
                </c:pt>
                <c:pt idx="41">
                  <c:v>10.109289062964704</c:v>
                </c:pt>
                <c:pt idx="42">
                  <c:v>9.8931725600920419</c:v>
                </c:pt>
                <c:pt idx="43">
                  <c:v>9.6869758140390587</c:v>
                </c:pt>
                <c:pt idx="44">
                  <c:v>9.489987185678217</c:v>
                </c:pt>
                <c:pt idx="45">
                  <c:v>9.301562483312706</c:v>
                </c:pt>
                <c:pt idx="46">
                  <c:v>9.121117278155527</c:v>
                </c:pt>
                <c:pt idx="47">
                  <c:v>8.9481202218069971</c:v>
                </c:pt>
                <c:pt idx="48">
                  <c:v>8.7820872199383331</c:v>
                </c:pt>
                <c:pt idx="49">
                  <c:v>8.6225763397312374</c:v>
                </c:pt>
                <c:pt idx="50">
                  <c:v>8.4691833478905352</c:v>
                </c:pt>
                <c:pt idx="51">
                  <c:v>8.3215377920093072</c:v>
                </c:pt>
                <c:pt idx="52">
                  <c:v>8.1792995513368858</c:v>
                </c:pt>
                <c:pt idx="53">
                  <c:v>8.0421557940708031</c:v>
                </c:pt>
                <c:pt idx="54">
                  <c:v>7.9098182875589229</c:v>
                </c:pt>
                <c:pt idx="55">
                  <c:v>7.7820210155762419</c:v>
                </c:pt>
                <c:pt idx="56">
                  <c:v>7.6585180633901624</c:v>
                </c:pt>
                <c:pt idx="57">
                  <c:v>7.5390817368584244</c:v>
                </c:pt>
                <c:pt idx="58">
                  <c:v>7.4235008864869112</c:v>
                </c:pt>
                <c:pt idx="59">
                  <c:v>7.3115794113502242</c:v>
                </c:pt>
                <c:pt idx="60">
                  <c:v>7.2031349211619835</c:v>
                </c:pt>
                <c:pt idx="61">
                  <c:v>7.0979975376693032</c:v>
                </c:pt>
                <c:pt idx="62">
                  <c:v>6.9960088190154197</c:v>
                </c:pt>
                <c:pt idx="63">
                  <c:v>6.8970207928315057</c:v>
                </c:pt>
                <c:pt idx="64">
                  <c:v>6.8008950856375199</c:v>
                </c:pt>
                <c:pt idx="65">
                  <c:v>6.7075021376978885</c:v>
                </c:pt>
                <c:pt idx="66">
                  <c:v>6.6167204938288231</c:v>
                </c:pt>
                <c:pt idx="67">
                  <c:v>6.5284361618221327</c:v>
                </c:pt>
                <c:pt idx="68">
                  <c:v>6.4425420311619099</c:v>
                </c:pt>
                <c:pt idx="69">
                  <c:v>6.3589373455884779</c:v>
                </c:pt>
                <c:pt idx="70">
                  <c:v>6.2775272238272599</c:v>
                </c:pt>
                <c:pt idx="71">
                  <c:v>6.198222223464894</c:v>
                </c:pt>
                <c:pt idx="72">
                  <c:v>6.1209379435349991</c:v>
                </c:pt>
                <c:pt idx="73">
                  <c:v>6.045594661882796</c:v>
                </c:pt>
                <c:pt idx="74">
                  <c:v>5.9721170038215012</c:v>
                </c:pt>
                <c:pt idx="75">
                  <c:v>5.9004336389824346</c:v>
                </c:pt>
                <c:pt idx="76">
                  <c:v>5.8304770036023594</c:v>
                </c:pt>
                <c:pt idx="77">
                  <c:v>5.7621830457921117</c:v>
                </c:pt>
                <c:pt idx="78">
                  <c:v>5.6954909915951077</c:v>
                </c:pt>
                <c:pt idx="79">
                  <c:v>5.6303431298778825</c:v>
                </c:pt>
                <c:pt idx="80">
                  <c:v>5.5666846143009128</c:v>
                </c:pt>
                <c:pt idx="81">
                  <c:v>5.5044632808004952</c:v>
                </c:pt>
                <c:pt idx="82">
                  <c:v>5.4436294791739961</c:v>
                </c:pt>
                <c:pt idx="83">
                  <c:v>5.3841359175041603</c:v>
                </c:pt>
                <c:pt idx="84">
                  <c:v>5.3259375182854329</c:v>
                </c:pt>
                <c:pt idx="85">
                  <c:v>5.2689912852285357</c:v>
                </c:pt>
                <c:pt idx="86">
                  <c:v>5.2132561798203785</c:v>
                </c:pt>
                <c:pt idx="87">
                  <c:v>5.15869300680618</c:v>
                </c:pt>
                <c:pt idx="88">
                  <c:v>5.1052643078410922</c:v>
                </c:pt>
                <c:pt idx="89">
                  <c:v>5.0529342626302363</c:v>
                </c:pt>
                <c:pt idx="90">
                  <c:v>5.0016685969402976</c:v>
                </c:pt>
                <c:pt idx="91">
                  <c:v>4.9514344969233575</c:v>
                </c:pt>
                <c:pt idx="92">
                  <c:v>4.9022005292451878</c:v>
                </c:pt>
                <c:pt idx="93">
                  <c:v>4.8539365665566061</c:v>
                </c:pt>
                <c:pt idx="94">
                  <c:v>4.806613717888097</c:v>
                </c:pt>
                <c:pt idx="95">
                  <c:v>4.7602042635854245</c:v>
                </c:pt>
                <c:pt idx="96">
                  <c:v>4.7146815944377005</c:v>
                </c:pt>
                <c:pt idx="97">
                  <c:v>4.6700201546798619</c:v>
                </c:pt>
                <c:pt idx="98">
                  <c:v>4.6261953885789966</c:v>
                </c:pt>
                <c:pt idx="99">
                  <c:v>4.5831836903388332</c:v>
                </c:pt>
                <c:pt idx="100">
                  <c:v>4.5409623570791799</c:v>
                </c:pt>
                <c:pt idx="101">
                  <c:v>4.4995095446674966</c:v>
                </c:pt>
                <c:pt idx="102">
                  <c:v>4.4588042261982457</c:v>
                </c:pt>
                <c:pt idx="103">
                  <c:v>4.4188261529324162</c:v>
                </c:pt>
                <c:pt idx="104">
                  <c:v>4.3795558175248734</c:v>
                </c:pt>
                <c:pt idx="105">
                  <c:v>4.340974419380994</c:v>
                </c:pt>
                <c:pt idx="106">
                  <c:v>4.3030638319967007</c:v>
                </c:pt>
                <c:pt idx="107">
                  <c:v>4.265806572147425</c:v>
                </c:pt>
                <c:pt idx="108">
                  <c:v>4.229185770802081</c:v>
                </c:pt>
                <c:pt idx="109">
                  <c:v>4.1931851456475879</c:v>
                </c:pt>
                <c:pt idx="110">
                  <c:v>4.1577889751183301</c:v>
                </c:pt>
                <c:pt idx="111">
                  <c:v>4.1229820738327909</c:v>
                </c:pt>
                <c:pt idx="112">
                  <c:v>4.0887497693470172</c:v>
                </c:pt>
                <c:pt idx="113">
                  <c:v>4.0550778801412006</c:v>
                </c:pt>
                <c:pt idx="114">
                  <c:v>4.0219526947618132</c:v>
                </c:pt>
                <c:pt idx="115">
                  <c:v>3.9893609520473401</c:v>
                </c:pt>
                <c:pt idx="116">
                  <c:v>3.9572898223708814</c:v>
                </c:pt>
                <c:pt idx="117">
                  <c:v>3.9257268898375584</c:v>
                </c:pt>
                <c:pt idx="118">
                  <c:v>3.8946601353791137</c:v>
                </c:pt>
                <c:pt idx="119">
                  <c:v>3.8640779206920364</c:v>
                </c:pt>
                <c:pt idx="120">
                  <c:v>3.83396897296933</c:v>
                </c:pt>
                <c:pt idx="121">
                  <c:v>3.80432237037938</c:v>
                </c:pt>
                <c:pt idx="122">
                  <c:v>3.7751275282485812</c:v>
                </c:pt>
                <c:pt idx="123">
                  <c:v>3.7463741859072774</c:v>
                </c:pt>
                <c:pt idx="124">
                  <c:v>3.718052394161258</c:v>
                </c:pt>
                <c:pt idx="125">
                  <c:v>3.6901525033535254</c:v>
                </c:pt>
                <c:pt idx="126">
                  <c:v>3.6626651519833984</c:v>
                </c:pt>
                <c:pt idx="127">
                  <c:v>3.6355812558520673</c:v>
                </c:pt>
                <c:pt idx="128">
                  <c:v>3.6088919977057881</c:v>
                </c:pt>
                <c:pt idx="129">
                  <c:v>3.5825888173496501</c:v>
                </c:pt>
                <c:pt idx="130">
                  <c:v>3.5566634022066048</c:v>
                </c:pt>
                <c:pt idx="131">
                  <c:v>3.531107678297992</c:v>
                </c:pt>
                <c:pt idx="132">
                  <c:v>3.5059138016233056</c:v>
                </c:pt>
                <c:pt idx="133">
                  <c:v>3.4810741499182409</c:v>
                </c:pt>
                <c:pt idx="134">
                  <c:v>3.4565813147714053</c:v>
                </c:pt>
                <c:pt idx="135">
                  <c:v>3.432428094081216</c:v>
                </c:pt>
                <c:pt idx="136">
                  <c:v>3.4086074848356032</c:v>
                </c:pt>
                <c:pt idx="137">
                  <c:v>3.3851126761982036</c:v>
                </c:pt>
                <c:pt idx="138">
                  <c:v>3.3619370428856459</c:v>
                </c:pt>
                <c:pt idx="139">
                  <c:v>3.3390741388214389</c:v>
                </c:pt>
                <c:pt idx="140">
                  <c:v>3.3165176910528222</c:v>
                </c:pt>
                <c:pt idx="141">
                  <c:v>3.2942615939176889</c:v>
                </c:pt>
                <c:pt idx="142">
                  <c:v>3.2722999034494551</c:v>
                </c:pt>
                <c:pt idx="143">
                  <c:v>3.2506268320083991</c:v>
                </c:pt>
                <c:pt idx="144">
                  <c:v>3.2292367431286628</c:v>
                </c:pt>
                <c:pt idx="145">
                  <c:v>3.2081241465706758</c:v>
                </c:pt>
                <c:pt idx="146">
                  <c:v>3.1872836935693569</c:v>
                </c:pt>
                <c:pt idx="147">
                  <c:v>3.1667101722689392</c:v>
                </c:pt>
                <c:pt idx="148">
                  <c:v>3.14639850333579</c:v>
                </c:pt>
                <c:pt idx="149">
                  <c:v>3.126343735741036</c:v>
                </c:pt>
                <c:pt idx="150">
                  <c:v>3.1065410427052469</c:v>
                </c:pt>
                <c:pt idx="151">
                  <c:v>3.0869857177978508</c:v>
                </c:pt>
                <c:pt idx="152">
                  <c:v>3.0676731711843099</c:v>
                </c:pt>
                <c:pt idx="153">
                  <c:v>3.0485989260144861</c:v>
                </c:pt>
                <c:pt idx="154">
                  <c:v>3.0297586149459295</c:v>
                </c:pt>
                <c:pt idx="155">
                  <c:v>3.0111479767961491</c:v>
                </c:pt>
                <c:pt idx="156">
                  <c:v>2.9927628533182746</c:v>
                </c:pt>
                <c:pt idx="157">
                  <c:v>2.9745991860947028</c:v>
                </c:pt>
                <c:pt idx="158">
                  <c:v>2.9566530135436988</c:v>
                </c:pt>
                <c:pt idx="159">
                  <c:v>2.938920468034103</c:v>
                </c:pt>
                <c:pt idx="160">
                  <c:v>2.921397773103557</c:v>
                </c:pt>
                <c:pt idx="161">
                  <c:v>2.9040812407758829</c:v>
                </c:pt>
                <c:pt idx="162">
                  <c:v>2.8869672689734709</c:v>
                </c:pt>
                <c:pt idx="163">
                  <c:v>2.8700523390207171</c:v>
                </c:pt>
                <c:pt idx="164">
                  <c:v>2.8533330132347503</c:v>
                </c:pt>
                <c:pt idx="165">
                  <c:v>2.8368059325998702</c:v>
                </c:pt>
                <c:pt idx="166">
                  <c:v>2.8204678145222783</c:v>
                </c:pt>
                <c:pt idx="167">
                  <c:v>2.8043154506618468</c:v>
                </c:pt>
                <c:pt idx="168">
                  <c:v>2.7883457048378419</c:v>
                </c:pt>
                <c:pt idx="169">
                  <c:v>2.7725555110056082</c:v>
                </c:pt>
                <c:pt idx="170">
                  <c:v>2.7569418713014424</c:v>
                </c:pt>
                <c:pt idx="171">
                  <c:v>2.7415018541529137</c:v>
                </c:pt>
                <c:pt idx="172">
                  <c:v>2.726232592452106</c:v>
                </c:pt>
                <c:pt idx="173">
                  <c:v>2.711131281789295</c:v>
                </c:pt>
                <c:pt idx="174">
                  <c:v>2.696195178744734</c:v>
                </c:pt>
                <c:pt idx="175">
                  <c:v>2.6814215992363106</c:v>
                </c:pt>
                <c:pt idx="176">
                  <c:v>2.6668079169209236</c:v>
                </c:pt>
                <c:pt idx="177">
                  <c:v>2.6523515616475444</c:v>
                </c:pt>
                <c:pt idx="178">
                  <c:v>2.6380500179600075</c:v>
                </c:pt>
                <c:pt idx="179">
                  <c:v>2.6239008236476495</c:v>
                </c:pt>
                <c:pt idx="180">
                  <c:v>2.6099015683420208</c:v>
                </c:pt>
                <c:pt idx="181">
                  <c:v>2.5960498921579416</c:v>
                </c:pt>
                <c:pt idx="182">
                  <c:v>2.5823434843772834</c:v>
                </c:pt>
                <c:pt idx="183">
                  <c:v>2.5687800821738787</c:v>
                </c:pt>
                <c:pt idx="184">
                  <c:v>2.5553574693780829</c:v>
                </c:pt>
                <c:pt idx="185">
                  <c:v>2.5420734752795271</c:v>
                </c:pt>
                <c:pt idx="186">
                  <c:v>2.5289259734666931</c:v>
                </c:pt>
                <c:pt idx="187">
                  <c:v>2.5159128807019813</c:v>
                </c:pt>
                <c:pt idx="188">
                  <c:v>2.5030321558310078</c:v>
                </c:pt>
                <c:pt idx="189">
                  <c:v>2.4902817987249102</c:v>
                </c:pt>
                <c:pt idx="190">
                  <c:v>2.4776598492544921</c:v>
                </c:pt>
                <c:pt idx="191">
                  <c:v>2.4651643862951005</c:v>
                </c:pt>
                <c:pt idx="192">
                  <c:v>2.4527935267611407</c:v>
                </c:pt>
                <c:pt idx="193">
                  <c:v>2.4405454246692204</c:v>
                </c:pt>
                <c:pt idx="194">
                  <c:v>2.4284182702289083</c:v>
                </c:pt>
                <c:pt idx="195">
                  <c:v>2.4164102889601842</c:v>
                </c:pt>
              </c:numCache>
            </c:numRef>
          </c:xVal>
          <c:yVal>
            <c:numRef>
              <c:f>'Ripple tank'!$R$12:$R$480</c:f>
              <c:numCache>
                <c:formatCode>General</c:formatCode>
                <c:ptCount val="469"/>
                <c:pt idx="0">
                  <c:v>0.2</c:v>
                </c:pt>
                <c:pt idx="1">
                  <c:v>0.25</c:v>
                </c:pt>
                <c:pt idx="2">
                  <c:v>0.3</c:v>
                </c:pt>
                <c:pt idx="3">
                  <c:v>0.35</c:v>
                </c:pt>
                <c:pt idx="4">
                  <c:v>0.39999999999999997</c:v>
                </c:pt>
                <c:pt idx="5">
                  <c:v>0.44999999999999996</c:v>
                </c:pt>
                <c:pt idx="6">
                  <c:v>0.49999999999999994</c:v>
                </c:pt>
                <c:pt idx="7">
                  <c:v>0.54999999999999993</c:v>
                </c:pt>
                <c:pt idx="8">
                  <c:v>0.6</c:v>
                </c:pt>
                <c:pt idx="9">
                  <c:v>0.65</c:v>
                </c:pt>
                <c:pt idx="10">
                  <c:v>0.70000000000000007</c:v>
                </c:pt>
                <c:pt idx="11">
                  <c:v>0.75000000000000011</c:v>
                </c:pt>
                <c:pt idx="12">
                  <c:v>0.80000000000000016</c:v>
                </c:pt>
                <c:pt idx="13">
                  <c:v>0.8500000000000002</c:v>
                </c:pt>
                <c:pt idx="14">
                  <c:v>0.90000000000000024</c:v>
                </c:pt>
                <c:pt idx="15">
                  <c:v>0.95000000000000029</c:v>
                </c:pt>
                <c:pt idx="16">
                  <c:v>1.0000000000000002</c:v>
                </c:pt>
                <c:pt idx="17">
                  <c:v>1.0500000000000003</c:v>
                </c:pt>
                <c:pt idx="18">
                  <c:v>1.1000000000000003</c:v>
                </c:pt>
                <c:pt idx="19">
                  <c:v>1.1500000000000004</c:v>
                </c:pt>
                <c:pt idx="20">
                  <c:v>1.2000000000000004</c:v>
                </c:pt>
                <c:pt idx="21">
                  <c:v>1.2500000000000004</c:v>
                </c:pt>
                <c:pt idx="22">
                  <c:v>1.3000000000000005</c:v>
                </c:pt>
                <c:pt idx="23">
                  <c:v>1.3500000000000005</c:v>
                </c:pt>
                <c:pt idx="24">
                  <c:v>1.4000000000000006</c:v>
                </c:pt>
                <c:pt idx="25">
                  <c:v>1.4500000000000006</c:v>
                </c:pt>
                <c:pt idx="26">
                  <c:v>1.5000000000000007</c:v>
                </c:pt>
                <c:pt idx="27">
                  <c:v>1.5500000000000007</c:v>
                </c:pt>
                <c:pt idx="28">
                  <c:v>1.6000000000000008</c:v>
                </c:pt>
                <c:pt idx="29">
                  <c:v>1.6500000000000008</c:v>
                </c:pt>
                <c:pt idx="30">
                  <c:v>1.7000000000000008</c:v>
                </c:pt>
                <c:pt idx="31">
                  <c:v>1.7500000000000009</c:v>
                </c:pt>
                <c:pt idx="32">
                  <c:v>1.8000000000000009</c:v>
                </c:pt>
                <c:pt idx="33">
                  <c:v>1.850000000000001</c:v>
                </c:pt>
                <c:pt idx="34">
                  <c:v>1.900000000000001</c:v>
                </c:pt>
                <c:pt idx="35">
                  <c:v>1.9500000000000011</c:v>
                </c:pt>
                <c:pt idx="36">
                  <c:v>2.0000000000000009</c:v>
                </c:pt>
                <c:pt idx="37">
                  <c:v>2.0500000000000007</c:v>
                </c:pt>
                <c:pt idx="38">
                  <c:v>2.1000000000000005</c:v>
                </c:pt>
                <c:pt idx="39">
                  <c:v>2.1500000000000004</c:v>
                </c:pt>
                <c:pt idx="40">
                  <c:v>2.2000000000000002</c:v>
                </c:pt>
                <c:pt idx="41">
                  <c:v>2.25</c:v>
                </c:pt>
                <c:pt idx="42">
                  <c:v>2.2999999999999998</c:v>
                </c:pt>
                <c:pt idx="43">
                  <c:v>2.3499999999999996</c:v>
                </c:pt>
                <c:pt idx="44">
                  <c:v>2.3999999999999995</c:v>
                </c:pt>
                <c:pt idx="45">
                  <c:v>2.4499999999999993</c:v>
                </c:pt>
                <c:pt idx="46">
                  <c:v>2.4999999999999991</c:v>
                </c:pt>
                <c:pt idx="47">
                  <c:v>2.5499999999999989</c:v>
                </c:pt>
                <c:pt idx="48">
                  <c:v>2.5999999999999988</c:v>
                </c:pt>
                <c:pt idx="49">
                  <c:v>2.6499999999999986</c:v>
                </c:pt>
                <c:pt idx="50">
                  <c:v>2.6999999999999984</c:v>
                </c:pt>
                <c:pt idx="51">
                  <c:v>2.7499999999999982</c:v>
                </c:pt>
                <c:pt idx="52">
                  <c:v>2.799999999999998</c:v>
                </c:pt>
                <c:pt idx="53">
                  <c:v>2.8499999999999979</c:v>
                </c:pt>
                <c:pt idx="54">
                  <c:v>2.8999999999999977</c:v>
                </c:pt>
                <c:pt idx="55">
                  <c:v>2.9499999999999975</c:v>
                </c:pt>
                <c:pt idx="56">
                  <c:v>2.9999999999999973</c:v>
                </c:pt>
                <c:pt idx="57">
                  <c:v>3.0499999999999972</c:v>
                </c:pt>
                <c:pt idx="58">
                  <c:v>3.099999999999997</c:v>
                </c:pt>
                <c:pt idx="59">
                  <c:v>3.1499999999999968</c:v>
                </c:pt>
                <c:pt idx="60">
                  <c:v>3.1999999999999966</c:v>
                </c:pt>
                <c:pt idx="61">
                  <c:v>3.2499999999999964</c:v>
                </c:pt>
                <c:pt idx="62">
                  <c:v>3.2999999999999963</c:v>
                </c:pt>
                <c:pt idx="63">
                  <c:v>3.3499999999999961</c:v>
                </c:pt>
                <c:pt idx="64">
                  <c:v>3.3999999999999959</c:v>
                </c:pt>
                <c:pt idx="65">
                  <c:v>3.4499999999999957</c:v>
                </c:pt>
                <c:pt idx="66">
                  <c:v>3.4999999999999956</c:v>
                </c:pt>
                <c:pt idx="67">
                  <c:v>3.5499999999999954</c:v>
                </c:pt>
                <c:pt idx="68">
                  <c:v>3.5999999999999952</c:v>
                </c:pt>
                <c:pt idx="69">
                  <c:v>3.649999999999995</c:v>
                </c:pt>
                <c:pt idx="70">
                  <c:v>3.6999999999999948</c:v>
                </c:pt>
                <c:pt idx="71">
                  <c:v>3.7499999999999947</c:v>
                </c:pt>
                <c:pt idx="72">
                  <c:v>3.7999999999999945</c:v>
                </c:pt>
                <c:pt idx="73">
                  <c:v>3.8499999999999943</c:v>
                </c:pt>
                <c:pt idx="74">
                  <c:v>3.8999999999999941</c:v>
                </c:pt>
                <c:pt idx="75">
                  <c:v>3.949999999999994</c:v>
                </c:pt>
                <c:pt idx="76">
                  <c:v>3.9999999999999938</c:v>
                </c:pt>
                <c:pt idx="77">
                  <c:v>4.0499999999999936</c:v>
                </c:pt>
                <c:pt idx="78">
                  <c:v>4.0999999999999934</c:v>
                </c:pt>
                <c:pt idx="79">
                  <c:v>4.1499999999999932</c:v>
                </c:pt>
                <c:pt idx="80">
                  <c:v>4.1999999999999931</c:v>
                </c:pt>
                <c:pt idx="81">
                  <c:v>4.2499999999999929</c:v>
                </c:pt>
                <c:pt idx="82">
                  <c:v>4.2999999999999927</c:v>
                </c:pt>
                <c:pt idx="83">
                  <c:v>4.3499999999999925</c:v>
                </c:pt>
                <c:pt idx="84">
                  <c:v>4.3999999999999924</c:v>
                </c:pt>
                <c:pt idx="85">
                  <c:v>4.4499999999999922</c:v>
                </c:pt>
                <c:pt idx="86">
                  <c:v>4.499999999999992</c:v>
                </c:pt>
                <c:pt idx="87">
                  <c:v>4.5499999999999918</c:v>
                </c:pt>
                <c:pt idx="88">
                  <c:v>4.5999999999999917</c:v>
                </c:pt>
                <c:pt idx="89">
                  <c:v>4.6499999999999915</c:v>
                </c:pt>
                <c:pt idx="90">
                  <c:v>4.6999999999999913</c:v>
                </c:pt>
                <c:pt idx="91">
                  <c:v>4.7499999999999911</c:v>
                </c:pt>
                <c:pt idx="92">
                  <c:v>4.7999999999999909</c:v>
                </c:pt>
                <c:pt idx="93">
                  <c:v>4.8499999999999908</c:v>
                </c:pt>
                <c:pt idx="94">
                  <c:v>4.8999999999999906</c:v>
                </c:pt>
                <c:pt idx="95">
                  <c:v>4.9499999999999904</c:v>
                </c:pt>
                <c:pt idx="96">
                  <c:v>4.9999999999999902</c:v>
                </c:pt>
                <c:pt idx="97">
                  <c:v>5.0499999999999901</c:v>
                </c:pt>
                <c:pt idx="98">
                  <c:v>5.0999999999999899</c:v>
                </c:pt>
                <c:pt idx="99">
                  <c:v>5.1499999999999897</c:v>
                </c:pt>
                <c:pt idx="100">
                  <c:v>5.1999999999999895</c:v>
                </c:pt>
                <c:pt idx="101">
                  <c:v>5.2499999999999893</c:v>
                </c:pt>
                <c:pt idx="102">
                  <c:v>5.2999999999999892</c:v>
                </c:pt>
                <c:pt idx="103">
                  <c:v>5.349999999999989</c:v>
                </c:pt>
                <c:pt idx="104">
                  <c:v>5.3999999999999888</c:v>
                </c:pt>
                <c:pt idx="105">
                  <c:v>5.4499999999999886</c:v>
                </c:pt>
                <c:pt idx="106">
                  <c:v>5.4999999999999885</c:v>
                </c:pt>
                <c:pt idx="107">
                  <c:v>5.5499999999999883</c:v>
                </c:pt>
                <c:pt idx="108">
                  <c:v>5.5999999999999881</c:v>
                </c:pt>
                <c:pt idx="109">
                  <c:v>5.6499999999999879</c:v>
                </c:pt>
                <c:pt idx="110">
                  <c:v>5.6999999999999877</c:v>
                </c:pt>
                <c:pt idx="111">
                  <c:v>5.7499999999999876</c:v>
                </c:pt>
                <c:pt idx="112">
                  <c:v>5.7999999999999874</c:v>
                </c:pt>
                <c:pt idx="113">
                  <c:v>5.8499999999999872</c:v>
                </c:pt>
                <c:pt idx="114">
                  <c:v>5.899999999999987</c:v>
                </c:pt>
                <c:pt idx="115">
                  <c:v>5.9499999999999869</c:v>
                </c:pt>
                <c:pt idx="116">
                  <c:v>5.9999999999999867</c:v>
                </c:pt>
                <c:pt idx="117">
                  <c:v>6.0499999999999865</c:v>
                </c:pt>
                <c:pt idx="118">
                  <c:v>6.0999999999999863</c:v>
                </c:pt>
                <c:pt idx="119">
                  <c:v>6.1499999999999861</c:v>
                </c:pt>
                <c:pt idx="120">
                  <c:v>6.199999999999986</c:v>
                </c:pt>
                <c:pt idx="121">
                  <c:v>6.2499999999999858</c:v>
                </c:pt>
                <c:pt idx="122">
                  <c:v>6.2999999999999856</c:v>
                </c:pt>
                <c:pt idx="123">
                  <c:v>6.3499999999999854</c:v>
                </c:pt>
                <c:pt idx="124">
                  <c:v>6.3999999999999853</c:v>
                </c:pt>
                <c:pt idx="125">
                  <c:v>6.4499999999999851</c:v>
                </c:pt>
                <c:pt idx="126">
                  <c:v>6.4999999999999849</c:v>
                </c:pt>
                <c:pt idx="127">
                  <c:v>6.5499999999999847</c:v>
                </c:pt>
                <c:pt idx="128">
                  <c:v>6.5999999999999845</c:v>
                </c:pt>
                <c:pt idx="129">
                  <c:v>6.6499999999999844</c:v>
                </c:pt>
                <c:pt idx="130">
                  <c:v>6.6999999999999842</c:v>
                </c:pt>
                <c:pt idx="131">
                  <c:v>6.749999999999984</c:v>
                </c:pt>
                <c:pt idx="132">
                  <c:v>6.7999999999999838</c:v>
                </c:pt>
                <c:pt idx="133">
                  <c:v>6.8499999999999837</c:v>
                </c:pt>
                <c:pt idx="134">
                  <c:v>6.8999999999999835</c:v>
                </c:pt>
                <c:pt idx="135">
                  <c:v>6.9499999999999833</c:v>
                </c:pt>
                <c:pt idx="136">
                  <c:v>6.9999999999999831</c:v>
                </c:pt>
                <c:pt idx="137">
                  <c:v>7.0499999999999829</c:v>
                </c:pt>
                <c:pt idx="138">
                  <c:v>7.0999999999999828</c:v>
                </c:pt>
                <c:pt idx="139">
                  <c:v>7.1499999999999826</c:v>
                </c:pt>
                <c:pt idx="140">
                  <c:v>7.1999999999999824</c:v>
                </c:pt>
                <c:pt idx="141">
                  <c:v>7.2499999999999822</c:v>
                </c:pt>
                <c:pt idx="142">
                  <c:v>7.2999999999999821</c:v>
                </c:pt>
                <c:pt idx="143">
                  <c:v>7.3499999999999819</c:v>
                </c:pt>
                <c:pt idx="144">
                  <c:v>7.3999999999999817</c:v>
                </c:pt>
                <c:pt idx="145">
                  <c:v>7.4499999999999815</c:v>
                </c:pt>
                <c:pt idx="146">
                  <c:v>7.4999999999999813</c:v>
                </c:pt>
                <c:pt idx="147">
                  <c:v>7.5499999999999812</c:v>
                </c:pt>
                <c:pt idx="148">
                  <c:v>7.599999999999981</c:v>
                </c:pt>
                <c:pt idx="149">
                  <c:v>7.6499999999999808</c:v>
                </c:pt>
                <c:pt idx="150">
                  <c:v>7.6999999999999806</c:v>
                </c:pt>
                <c:pt idx="151">
                  <c:v>7.7499999999999805</c:v>
                </c:pt>
                <c:pt idx="152">
                  <c:v>7.7999999999999803</c:v>
                </c:pt>
                <c:pt idx="153">
                  <c:v>7.8499999999999801</c:v>
                </c:pt>
                <c:pt idx="154">
                  <c:v>7.8999999999999799</c:v>
                </c:pt>
                <c:pt idx="155">
                  <c:v>7.9499999999999797</c:v>
                </c:pt>
                <c:pt idx="156">
                  <c:v>7.9999999999999796</c:v>
                </c:pt>
                <c:pt idx="157">
                  <c:v>8.0499999999999794</c:v>
                </c:pt>
                <c:pt idx="158">
                  <c:v>8.0999999999999801</c:v>
                </c:pt>
                <c:pt idx="159">
                  <c:v>8.1499999999999808</c:v>
                </c:pt>
                <c:pt idx="160">
                  <c:v>8.1999999999999815</c:v>
                </c:pt>
                <c:pt idx="161">
                  <c:v>8.2499999999999822</c:v>
                </c:pt>
                <c:pt idx="162">
                  <c:v>8.2999999999999829</c:v>
                </c:pt>
                <c:pt idx="163">
                  <c:v>8.3499999999999837</c:v>
                </c:pt>
                <c:pt idx="164">
                  <c:v>8.3999999999999844</c:v>
                </c:pt>
                <c:pt idx="165">
                  <c:v>8.4499999999999851</c:v>
                </c:pt>
                <c:pt idx="166">
                  <c:v>8.4999999999999858</c:v>
                </c:pt>
                <c:pt idx="167">
                  <c:v>8.5499999999999865</c:v>
                </c:pt>
                <c:pt idx="168">
                  <c:v>8.5999999999999872</c:v>
                </c:pt>
                <c:pt idx="169">
                  <c:v>8.6499999999999879</c:v>
                </c:pt>
                <c:pt idx="170">
                  <c:v>8.6999999999999886</c:v>
                </c:pt>
                <c:pt idx="171">
                  <c:v>8.7499999999999893</c:v>
                </c:pt>
                <c:pt idx="172">
                  <c:v>8.7999999999999901</c:v>
                </c:pt>
                <c:pt idx="173">
                  <c:v>8.8499999999999908</c:v>
                </c:pt>
                <c:pt idx="174">
                  <c:v>8.8999999999999915</c:v>
                </c:pt>
                <c:pt idx="175">
                  <c:v>8.9499999999999922</c:v>
                </c:pt>
                <c:pt idx="176">
                  <c:v>8.9999999999999929</c:v>
                </c:pt>
                <c:pt idx="177">
                  <c:v>9.0499999999999936</c:v>
                </c:pt>
                <c:pt idx="178">
                  <c:v>9.0999999999999943</c:v>
                </c:pt>
                <c:pt idx="179">
                  <c:v>9.149999999999995</c:v>
                </c:pt>
                <c:pt idx="180">
                  <c:v>9.1999999999999957</c:v>
                </c:pt>
                <c:pt idx="181">
                  <c:v>9.2499999999999964</c:v>
                </c:pt>
                <c:pt idx="182">
                  <c:v>9.2999999999999972</c:v>
                </c:pt>
                <c:pt idx="183">
                  <c:v>9.3499999999999979</c:v>
                </c:pt>
                <c:pt idx="184">
                  <c:v>9.3999999999999986</c:v>
                </c:pt>
                <c:pt idx="185">
                  <c:v>9.4499999999999993</c:v>
                </c:pt>
                <c:pt idx="186">
                  <c:v>9.5</c:v>
                </c:pt>
                <c:pt idx="187">
                  <c:v>9.5500000000000007</c:v>
                </c:pt>
                <c:pt idx="188">
                  <c:v>9.6000000000000014</c:v>
                </c:pt>
                <c:pt idx="189">
                  <c:v>9.6500000000000021</c:v>
                </c:pt>
                <c:pt idx="190">
                  <c:v>9.7000000000000028</c:v>
                </c:pt>
                <c:pt idx="191">
                  <c:v>9.7500000000000036</c:v>
                </c:pt>
                <c:pt idx="192">
                  <c:v>9.8000000000000043</c:v>
                </c:pt>
                <c:pt idx="193">
                  <c:v>9.850000000000005</c:v>
                </c:pt>
                <c:pt idx="194">
                  <c:v>9.9000000000000057</c:v>
                </c:pt>
                <c:pt idx="195">
                  <c:v>9.9500000000000064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9D8-4288-942D-C698A3BEC9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045424"/>
        <c:axId val="609046144"/>
      </c:scatterChart>
      <c:valAx>
        <c:axId val="609045424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frequency (Hz) 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46144"/>
        <c:crosses val="autoZero"/>
        <c:crossBetween val="midCat"/>
      </c:valAx>
      <c:valAx>
        <c:axId val="609046144"/>
        <c:scaling>
          <c:orientation val="minMax"/>
          <c:max val="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Wavelength</a:t>
                </a:r>
                <a:r>
                  <a:rPr lang="en-GB" baseline="0"/>
                  <a:t> (cm)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904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Phase</a:t>
            </a:r>
            <a:r>
              <a:rPr lang="en-GB" baseline="0"/>
              <a:t> velocity vs frequency for ripple tank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GB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MEASUREMENTS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'Ripple tank'!$B$9:$B$20</c:f>
              <c:numCache>
                <c:formatCode>General</c:formatCode>
                <c:ptCount val="12"/>
                <c:pt idx="0">
                  <c:v>10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20</c:v>
                </c:pt>
                <c:pt idx="5">
                  <c:v>23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</c:numCache>
            </c:numRef>
          </c:xVal>
          <c:yVal>
            <c:numRef>
              <c:f>'Ripple tank'!$H$9:$H$20</c:f>
              <c:numCache>
                <c:formatCode>0.0</c:formatCode>
                <c:ptCount val="12"/>
                <c:pt idx="0">
                  <c:v>22</c:v>
                </c:pt>
                <c:pt idx="1">
                  <c:v>25.536855036855037</c:v>
                </c:pt>
                <c:pt idx="2">
                  <c:v>23.742158092848179</c:v>
                </c:pt>
                <c:pt idx="3">
                  <c:v>26.626226826608505</c:v>
                </c:pt>
                <c:pt idx="4">
                  <c:v>26.154618473895582</c:v>
                </c:pt>
                <c:pt idx="5">
                  <c:v>28.002032520325205</c:v>
                </c:pt>
                <c:pt idx="6">
                  <c:v>27.739811133200799</c:v>
                </c:pt>
                <c:pt idx="7">
                  <c:v>29.120157583716349</c:v>
                </c:pt>
                <c:pt idx="8">
                  <c:v>29.212328767123289</c:v>
                </c:pt>
                <c:pt idx="9">
                  <c:v>30.112923462986195</c:v>
                </c:pt>
                <c:pt idx="10">
                  <c:v>32.304510058403636</c:v>
                </c:pt>
                <c:pt idx="11">
                  <c:v>31.813627254509019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8D-44A4-9979-44890B7C6449}"/>
            </c:ext>
          </c:extLst>
        </c:ser>
        <c:ser>
          <c:idx val="1"/>
          <c:order val="1"/>
          <c:tx>
            <c:v>DISPERSION RELATIONSHIP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'Ripple tank'!$U$12:$U$207</c:f>
              <c:numCache>
                <c:formatCode>0.00</c:formatCode>
                <c:ptCount val="196"/>
                <c:pt idx="0">
                  <c:v>241.16643236758918</c:v>
                </c:pt>
                <c:pt idx="1">
                  <c:v>173.21419827298487</c:v>
                </c:pt>
                <c:pt idx="2">
                  <c:v>132.36993294709308</c:v>
                </c:pt>
                <c:pt idx="3">
                  <c:v>105.60475975829844</c:v>
                </c:pt>
                <c:pt idx="4">
                  <c:v>86.963228562672683</c:v>
                </c:pt>
                <c:pt idx="5">
                  <c:v>73.377118062474082</c:v>
                </c:pt>
                <c:pt idx="6">
                  <c:v>63.121710415161907</c:v>
                </c:pt>
                <c:pt idx="7">
                  <c:v>55.160797248846428</c:v>
                </c:pt>
                <c:pt idx="8">
                  <c:v>48.838233618804949</c:v>
                </c:pt>
                <c:pt idx="9">
                  <c:v>43.72045052562413</c:v>
                </c:pt>
                <c:pt idx="10">
                  <c:v>39.510666874809786</c:v>
                </c:pt>
                <c:pt idx="11">
                  <c:v>35.999611349075764</c:v>
                </c:pt>
                <c:pt idx="12">
                  <c:v>33.035932646036429</c:v>
                </c:pt>
                <c:pt idx="13">
                  <c:v>30.507749957688979</c:v>
                </c:pt>
                <c:pt idx="14">
                  <c:v>28.330770358741976</c:v>
                </c:pt>
                <c:pt idx="15">
                  <c:v>26.440416372603661</c:v>
                </c:pt>
                <c:pt idx="16">
                  <c:v>24.786479035193803</c:v>
                </c:pt>
                <c:pt idx="17">
                  <c:v>23.329405234562955</c:v>
                </c:pt>
                <c:pt idx="18">
                  <c:v>22.037668465247442</c:v>
                </c:pt>
                <c:pt idx="19">
                  <c:v>20.885873534571132</c:v>
                </c:pt>
                <c:pt idx="20">
                  <c:v>19.853368287622665</c:v>
                </c:pt>
                <c:pt idx="21">
                  <c:v>18.923211844680786</c:v>
                </c:pt>
                <c:pt idx="22">
                  <c:v>18.081397600773741</c:v>
                </c:pt>
                <c:pt idx="23">
                  <c:v>17.316260983410949</c:v>
                </c:pt>
                <c:pt idx="24">
                  <c:v>16.618023025889766</c:v>
                </c:pt>
                <c:pt idx="25">
                  <c:v>15.978435028580382</c:v>
                </c:pt>
                <c:pt idx="26">
                  <c:v>15.390499328195034</c:v>
                </c:pt>
                <c:pt idx="27">
                  <c:v>14.848247978148047</c:v>
                </c:pt>
                <c:pt idx="28">
                  <c:v>14.346565928100034</c:v>
                </c:pt>
                <c:pt idx="29">
                  <c:v>13.881048709340584</c:v>
                </c:pt>
                <c:pt idx="30">
                  <c:v>13.44788710405718</c:v>
                </c:pt>
                <c:pt idx="31">
                  <c:v>13.043773083030411</c:v>
                </c:pt>
                <c:pt idx="32">
                  <c:v>12.665822630474452</c:v>
                </c:pt>
                <c:pt idx="33">
                  <c:v>12.311512069668755</c:v>
                </c:pt>
                <c:pt idx="34">
                  <c:v>11.978625251722292</c:v>
                </c:pt>
                <c:pt idx="35">
                  <c:v>11.665209538030743</c:v>
                </c:pt>
                <c:pt idx="36">
                  <c:v>11.369538941700064</c:v>
                </c:pt>
                <c:pt idx="37">
                  <c:v>11.090083128299899</c:v>
                </c:pt>
                <c:pt idx="38">
                  <c:v>10.825481236449981</c:v>
                </c:pt>
                <c:pt idx="39">
                  <c:v>10.574519682055167</c:v>
                </c:pt>
                <c:pt idx="40">
                  <c:v>10.336113269915082</c:v>
                </c:pt>
                <c:pt idx="41">
                  <c:v>10.109289062964704</c:v>
                </c:pt>
                <c:pt idx="42">
                  <c:v>9.8931725600920419</c:v>
                </c:pt>
                <c:pt idx="43">
                  <c:v>9.6869758140390587</c:v>
                </c:pt>
                <c:pt idx="44">
                  <c:v>9.489987185678217</c:v>
                </c:pt>
                <c:pt idx="45">
                  <c:v>9.301562483312706</c:v>
                </c:pt>
                <c:pt idx="46">
                  <c:v>9.121117278155527</c:v>
                </c:pt>
                <c:pt idx="47">
                  <c:v>8.9481202218069971</c:v>
                </c:pt>
                <c:pt idx="48">
                  <c:v>8.7820872199383331</c:v>
                </c:pt>
                <c:pt idx="49">
                  <c:v>8.6225763397312374</c:v>
                </c:pt>
                <c:pt idx="50">
                  <c:v>8.4691833478905352</c:v>
                </c:pt>
                <c:pt idx="51">
                  <c:v>8.3215377920093072</c:v>
                </c:pt>
                <c:pt idx="52">
                  <c:v>8.1792995513368858</c:v>
                </c:pt>
                <c:pt idx="53">
                  <c:v>8.0421557940708031</c:v>
                </c:pt>
                <c:pt idx="54">
                  <c:v>7.9098182875589229</c:v>
                </c:pt>
                <c:pt idx="55">
                  <c:v>7.7820210155762419</c:v>
                </c:pt>
                <c:pt idx="56">
                  <c:v>7.6585180633901624</c:v>
                </c:pt>
                <c:pt idx="57">
                  <c:v>7.5390817368584244</c:v>
                </c:pt>
                <c:pt idx="58">
                  <c:v>7.4235008864869112</c:v>
                </c:pt>
                <c:pt idx="59">
                  <c:v>7.3115794113502242</c:v>
                </c:pt>
                <c:pt idx="60">
                  <c:v>7.2031349211619835</c:v>
                </c:pt>
                <c:pt idx="61">
                  <c:v>7.0979975376693032</c:v>
                </c:pt>
                <c:pt idx="62">
                  <c:v>6.9960088190154197</c:v>
                </c:pt>
                <c:pt idx="63">
                  <c:v>6.8970207928315057</c:v>
                </c:pt>
                <c:pt idx="64">
                  <c:v>6.8008950856375199</c:v>
                </c:pt>
                <c:pt idx="65">
                  <c:v>6.7075021376978885</c:v>
                </c:pt>
                <c:pt idx="66">
                  <c:v>6.6167204938288231</c:v>
                </c:pt>
                <c:pt idx="67">
                  <c:v>6.5284361618221327</c:v>
                </c:pt>
                <c:pt idx="68">
                  <c:v>6.4425420311619099</c:v>
                </c:pt>
                <c:pt idx="69">
                  <c:v>6.3589373455884779</c:v>
                </c:pt>
                <c:pt idx="70">
                  <c:v>6.2775272238272599</c:v>
                </c:pt>
                <c:pt idx="71">
                  <c:v>6.198222223464894</c:v>
                </c:pt>
                <c:pt idx="72">
                  <c:v>6.1209379435349991</c:v>
                </c:pt>
                <c:pt idx="73">
                  <c:v>6.045594661882796</c:v>
                </c:pt>
                <c:pt idx="74">
                  <c:v>5.9721170038215012</c:v>
                </c:pt>
                <c:pt idx="75">
                  <c:v>5.9004336389824346</c:v>
                </c:pt>
                <c:pt idx="76">
                  <c:v>5.8304770036023594</c:v>
                </c:pt>
                <c:pt idx="77">
                  <c:v>5.7621830457921117</c:v>
                </c:pt>
                <c:pt idx="78">
                  <c:v>5.6954909915951077</c:v>
                </c:pt>
                <c:pt idx="79">
                  <c:v>5.6303431298778825</c:v>
                </c:pt>
                <c:pt idx="80">
                  <c:v>5.5666846143009128</c:v>
                </c:pt>
                <c:pt idx="81">
                  <c:v>5.5044632808004952</c:v>
                </c:pt>
                <c:pt idx="82">
                  <c:v>5.4436294791739961</c:v>
                </c:pt>
                <c:pt idx="83">
                  <c:v>5.3841359175041603</c:v>
                </c:pt>
                <c:pt idx="84">
                  <c:v>5.3259375182854329</c:v>
                </c:pt>
                <c:pt idx="85">
                  <c:v>5.2689912852285357</c:v>
                </c:pt>
                <c:pt idx="86">
                  <c:v>5.2132561798203785</c:v>
                </c:pt>
                <c:pt idx="87">
                  <c:v>5.15869300680618</c:v>
                </c:pt>
                <c:pt idx="88">
                  <c:v>5.1052643078410922</c:v>
                </c:pt>
                <c:pt idx="89">
                  <c:v>5.0529342626302363</c:v>
                </c:pt>
                <c:pt idx="90">
                  <c:v>5.0016685969402976</c:v>
                </c:pt>
                <c:pt idx="91">
                  <c:v>4.9514344969233575</c:v>
                </c:pt>
                <c:pt idx="92">
                  <c:v>4.9022005292451878</c:v>
                </c:pt>
                <c:pt idx="93">
                  <c:v>4.8539365665566061</c:v>
                </c:pt>
                <c:pt idx="94">
                  <c:v>4.806613717888097</c:v>
                </c:pt>
                <c:pt idx="95">
                  <c:v>4.7602042635854245</c:v>
                </c:pt>
                <c:pt idx="96">
                  <c:v>4.7146815944377005</c:v>
                </c:pt>
                <c:pt idx="97">
                  <c:v>4.6700201546798619</c:v>
                </c:pt>
                <c:pt idx="98">
                  <c:v>4.6261953885789966</c:v>
                </c:pt>
                <c:pt idx="99">
                  <c:v>4.5831836903388332</c:v>
                </c:pt>
                <c:pt idx="100">
                  <c:v>4.5409623570791799</c:v>
                </c:pt>
                <c:pt idx="101">
                  <c:v>4.4995095446674966</c:v>
                </c:pt>
                <c:pt idx="102">
                  <c:v>4.4588042261982457</c:v>
                </c:pt>
                <c:pt idx="103">
                  <c:v>4.4188261529324162</c:v>
                </c:pt>
                <c:pt idx="104">
                  <c:v>4.3795558175248734</c:v>
                </c:pt>
                <c:pt idx="105">
                  <c:v>4.340974419380994</c:v>
                </c:pt>
                <c:pt idx="106">
                  <c:v>4.3030638319967007</c:v>
                </c:pt>
                <c:pt idx="107">
                  <c:v>4.265806572147425</c:v>
                </c:pt>
                <c:pt idx="108">
                  <c:v>4.229185770802081</c:v>
                </c:pt>
                <c:pt idx="109">
                  <c:v>4.1931851456475879</c:v>
                </c:pt>
                <c:pt idx="110">
                  <c:v>4.1577889751183301</c:v>
                </c:pt>
                <c:pt idx="111">
                  <c:v>4.1229820738327909</c:v>
                </c:pt>
                <c:pt idx="112">
                  <c:v>4.0887497693470172</c:v>
                </c:pt>
                <c:pt idx="113">
                  <c:v>4.0550778801412006</c:v>
                </c:pt>
                <c:pt idx="114">
                  <c:v>4.0219526947618132</c:v>
                </c:pt>
                <c:pt idx="115">
                  <c:v>3.9893609520473401</c:v>
                </c:pt>
                <c:pt idx="116">
                  <c:v>3.9572898223708814</c:v>
                </c:pt>
                <c:pt idx="117">
                  <c:v>3.9257268898375584</c:v>
                </c:pt>
                <c:pt idx="118">
                  <c:v>3.8946601353791137</c:v>
                </c:pt>
                <c:pt idx="119">
                  <c:v>3.8640779206920364</c:v>
                </c:pt>
                <c:pt idx="120">
                  <c:v>3.83396897296933</c:v>
                </c:pt>
                <c:pt idx="121">
                  <c:v>3.80432237037938</c:v>
                </c:pt>
                <c:pt idx="122">
                  <c:v>3.7751275282485812</c:v>
                </c:pt>
                <c:pt idx="123">
                  <c:v>3.7463741859072774</c:v>
                </c:pt>
                <c:pt idx="124">
                  <c:v>3.718052394161258</c:v>
                </c:pt>
                <c:pt idx="125">
                  <c:v>3.6901525033535254</c:v>
                </c:pt>
                <c:pt idx="126">
                  <c:v>3.6626651519833984</c:v>
                </c:pt>
                <c:pt idx="127">
                  <c:v>3.6355812558520673</c:v>
                </c:pt>
                <c:pt idx="128">
                  <c:v>3.6088919977057881</c:v>
                </c:pt>
                <c:pt idx="129">
                  <c:v>3.5825888173496501</c:v>
                </c:pt>
                <c:pt idx="130">
                  <c:v>3.5566634022066048</c:v>
                </c:pt>
                <c:pt idx="131">
                  <c:v>3.531107678297992</c:v>
                </c:pt>
                <c:pt idx="132">
                  <c:v>3.5059138016233056</c:v>
                </c:pt>
                <c:pt idx="133">
                  <c:v>3.4810741499182409</c:v>
                </c:pt>
                <c:pt idx="134">
                  <c:v>3.4565813147714053</c:v>
                </c:pt>
                <c:pt idx="135">
                  <c:v>3.432428094081216</c:v>
                </c:pt>
                <c:pt idx="136">
                  <c:v>3.4086074848356032</c:v>
                </c:pt>
                <c:pt idx="137">
                  <c:v>3.3851126761982036</c:v>
                </c:pt>
                <c:pt idx="138">
                  <c:v>3.3619370428856459</c:v>
                </c:pt>
                <c:pt idx="139">
                  <c:v>3.3390741388214389</c:v>
                </c:pt>
                <c:pt idx="140">
                  <c:v>3.3165176910528222</c:v>
                </c:pt>
                <c:pt idx="141">
                  <c:v>3.2942615939176889</c:v>
                </c:pt>
                <c:pt idx="142">
                  <c:v>3.2722999034494551</c:v>
                </c:pt>
                <c:pt idx="143">
                  <c:v>3.2506268320083991</c:v>
                </c:pt>
                <c:pt idx="144">
                  <c:v>3.2292367431286628</c:v>
                </c:pt>
                <c:pt idx="145">
                  <c:v>3.2081241465706758</c:v>
                </c:pt>
                <c:pt idx="146">
                  <c:v>3.1872836935693569</c:v>
                </c:pt>
                <c:pt idx="147">
                  <c:v>3.1667101722689392</c:v>
                </c:pt>
                <c:pt idx="148">
                  <c:v>3.14639850333579</c:v>
                </c:pt>
                <c:pt idx="149">
                  <c:v>3.126343735741036</c:v>
                </c:pt>
                <c:pt idx="150">
                  <c:v>3.1065410427052469</c:v>
                </c:pt>
                <c:pt idx="151">
                  <c:v>3.0869857177978508</c:v>
                </c:pt>
                <c:pt idx="152">
                  <c:v>3.0676731711843099</c:v>
                </c:pt>
                <c:pt idx="153">
                  <c:v>3.0485989260144861</c:v>
                </c:pt>
                <c:pt idx="154">
                  <c:v>3.0297586149459295</c:v>
                </c:pt>
                <c:pt idx="155">
                  <c:v>3.0111479767961491</c:v>
                </c:pt>
                <c:pt idx="156">
                  <c:v>2.9927628533182746</c:v>
                </c:pt>
                <c:pt idx="157">
                  <c:v>2.9745991860947028</c:v>
                </c:pt>
                <c:pt idx="158">
                  <c:v>2.9566530135436988</c:v>
                </c:pt>
                <c:pt idx="159">
                  <c:v>2.938920468034103</c:v>
                </c:pt>
                <c:pt idx="160">
                  <c:v>2.921397773103557</c:v>
                </c:pt>
                <c:pt idx="161">
                  <c:v>2.9040812407758829</c:v>
                </c:pt>
                <c:pt idx="162">
                  <c:v>2.8869672689734709</c:v>
                </c:pt>
                <c:pt idx="163">
                  <c:v>2.8700523390207171</c:v>
                </c:pt>
                <c:pt idx="164">
                  <c:v>2.8533330132347503</c:v>
                </c:pt>
                <c:pt idx="165">
                  <c:v>2.8368059325998702</c:v>
                </c:pt>
                <c:pt idx="166">
                  <c:v>2.8204678145222783</c:v>
                </c:pt>
                <c:pt idx="167">
                  <c:v>2.8043154506618468</c:v>
                </c:pt>
                <c:pt idx="168">
                  <c:v>2.7883457048378419</c:v>
                </c:pt>
                <c:pt idx="169">
                  <c:v>2.7725555110056082</c:v>
                </c:pt>
                <c:pt idx="170">
                  <c:v>2.7569418713014424</c:v>
                </c:pt>
                <c:pt idx="171">
                  <c:v>2.7415018541529137</c:v>
                </c:pt>
                <c:pt idx="172">
                  <c:v>2.726232592452106</c:v>
                </c:pt>
                <c:pt idx="173">
                  <c:v>2.711131281789295</c:v>
                </c:pt>
                <c:pt idx="174">
                  <c:v>2.696195178744734</c:v>
                </c:pt>
                <c:pt idx="175">
                  <c:v>2.6814215992363106</c:v>
                </c:pt>
                <c:pt idx="176">
                  <c:v>2.6668079169209236</c:v>
                </c:pt>
                <c:pt idx="177">
                  <c:v>2.6523515616475444</c:v>
                </c:pt>
                <c:pt idx="178">
                  <c:v>2.6380500179600075</c:v>
                </c:pt>
                <c:pt idx="179">
                  <c:v>2.6239008236476495</c:v>
                </c:pt>
                <c:pt idx="180">
                  <c:v>2.6099015683420208</c:v>
                </c:pt>
                <c:pt idx="181">
                  <c:v>2.5960498921579416</c:v>
                </c:pt>
                <c:pt idx="182">
                  <c:v>2.5823434843772834</c:v>
                </c:pt>
                <c:pt idx="183">
                  <c:v>2.5687800821738787</c:v>
                </c:pt>
                <c:pt idx="184">
                  <c:v>2.5553574693780829</c:v>
                </c:pt>
                <c:pt idx="185">
                  <c:v>2.5420734752795271</c:v>
                </c:pt>
                <c:pt idx="186">
                  <c:v>2.5289259734666931</c:v>
                </c:pt>
                <c:pt idx="187">
                  <c:v>2.5159128807019813</c:v>
                </c:pt>
                <c:pt idx="188">
                  <c:v>2.5030321558310078</c:v>
                </c:pt>
                <c:pt idx="189">
                  <c:v>2.4902817987249102</c:v>
                </c:pt>
                <c:pt idx="190">
                  <c:v>2.4776598492544921</c:v>
                </c:pt>
                <c:pt idx="191">
                  <c:v>2.4651643862951005</c:v>
                </c:pt>
                <c:pt idx="192">
                  <c:v>2.4527935267611407</c:v>
                </c:pt>
                <c:pt idx="193">
                  <c:v>2.4405454246692204</c:v>
                </c:pt>
                <c:pt idx="194">
                  <c:v>2.4284182702289083</c:v>
                </c:pt>
                <c:pt idx="195">
                  <c:v>2.4164102889601842</c:v>
                </c:pt>
              </c:numCache>
            </c:numRef>
          </c:xVal>
          <c:yVal>
            <c:numRef>
              <c:f>'Ripple tank'!$W$12:$W$207</c:f>
              <c:numCache>
                <c:formatCode>0.00</c:formatCode>
                <c:ptCount val="196"/>
                <c:pt idx="0">
                  <c:v>48.233286473517836</c:v>
                </c:pt>
                <c:pt idx="1">
                  <c:v>43.303549568246211</c:v>
                </c:pt>
                <c:pt idx="2">
                  <c:v>39.710979884127923</c:v>
                </c:pt>
                <c:pt idx="3">
                  <c:v>36.961665915404453</c:v>
                </c:pt>
                <c:pt idx="4">
                  <c:v>34.785291425069076</c:v>
                </c:pt>
                <c:pt idx="5">
                  <c:v>33.019703128113335</c:v>
                </c:pt>
                <c:pt idx="6">
                  <c:v>31.560855207580946</c:v>
                </c:pt>
                <c:pt idx="7">
                  <c:v>30.338438486865538</c:v>
                </c:pt>
                <c:pt idx="8">
                  <c:v>29.30294017128297</c:v>
                </c:pt>
                <c:pt idx="9">
                  <c:v>28.418292841655688</c:v>
                </c:pt>
                <c:pt idx="10">
                  <c:v>27.657466812366856</c:v>
                </c:pt>
                <c:pt idx="11">
                  <c:v>26.999708511806826</c:v>
                </c:pt>
                <c:pt idx="12">
                  <c:v>26.428746116829149</c:v>
                </c:pt>
                <c:pt idx="13">
                  <c:v>25.931587464035641</c:v>
                </c:pt>
                <c:pt idx="14">
                  <c:v>25.497693322867789</c:v>
                </c:pt>
                <c:pt idx="15">
                  <c:v>25.118395553973489</c:v>
                </c:pt>
                <c:pt idx="16">
                  <c:v>24.786479035193807</c:v>
                </c:pt>
                <c:pt idx="17">
                  <c:v>24.495875496291113</c:v>
                </c:pt>
                <c:pt idx="18">
                  <c:v>24.241435311772193</c:v>
                </c:pt>
                <c:pt idx="19">
                  <c:v>24.018754564756808</c:v>
                </c:pt>
                <c:pt idx="20">
                  <c:v>23.824041945147204</c:v>
                </c:pt>
                <c:pt idx="21">
                  <c:v>23.654014805850991</c:v>
                </c:pt>
                <c:pt idx="22">
                  <c:v>23.50581688100587</c:v>
                </c:pt>
                <c:pt idx="23">
                  <c:v>23.376952327604787</c:v>
                </c:pt>
                <c:pt idx="24">
                  <c:v>23.265232236245684</c:v>
                </c:pt>
                <c:pt idx="25">
                  <c:v>23.168730791441561</c:v>
                </c:pt>
                <c:pt idx="26">
                  <c:v>23.085748992292558</c:v>
                </c:pt>
                <c:pt idx="27">
                  <c:v>23.014784366129483</c:v>
                </c:pt>
                <c:pt idx="28">
                  <c:v>22.954505484960066</c:v>
                </c:pt>
                <c:pt idx="29">
                  <c:v>22.903730370411978</c:v>
                </c:pt>
                <c:pt idx="30">
                  <c:v>22.861408076897217</c:v>
                </c:pt>
                <c:pt idx="31">
                  <c:v>22.826602895303232</c:v>
                </c:pt>
                <c:pt idx="32">
                  <c:v>22.798480734854024</c:v>
                </c:pt>
                <c:pt idx="33">
                  <c:v>22.77629732888721</c:v>
                </c:pt>
                <c:pt idx="34">
                  <c:v>22.759387978272365</c:v>
                </c:pt>
                <c:pt idx="35">
                  <c:v>22.747158599159956</c:v>
                </c:pt>
                <c:pt idx="36">
                  <c:v>22.739077883400132</c:v>
                </c:pt>
                <c:pt idx="37">
                  <c:v>22.734670413014801</c:v>
                </c:pt>
                <c:pt idx="38">
                  <c:v>22.733510596544967</c:v>
                </c:pt>
                <c:pt idx="39">
                  <c:v>22.735217316418613</c:v>
                </c:pt>
                <c:pt idx="40">
                  <c:v>22.739449193813183</c:v>
                </c:pt>
                <c:pt idx="41">
                  <c:v>22.745900391670585</c:v>
                </c:pt>
                <c:pt idx="42">
                  <c:v>22.754296888211694</c:v>
                </c:pt>
                <c:pt idx="43">
                  <c:v>22.764393162991784</c:v>
                </c:pt>
                <c:pt idx="44">
                  <c:v>22.775969245627717</c:v>
                </c:pt>
                <c:pt idx="45">
                  <c:v>22.788828084116123</c:v>
                </c:pt>
                <c:pt idx="46">
                  <c:v>22.802793195388809</c:v>
                </c:pt>
                <c:pt idx="47">
                  <c:v>22.817706565607828</c:v>
                </c:pt>
                <c:pt idx="48">
                  <c:v>22.833426771839655</c:v>
                </c:pt>
                <c:pt idx="49">
                  <c:v>22.849827300287767</c:v>
                </c:pt>
                <c:pt idx="50">
                  <c:v>22.866795039304431</c:v>
                </c:pt>
                <c:pt idx="51">
                  <c:v>22.884228928025578</c:v>
                </c:pt>
                <c:pt idx="52">
                  <c:v>22.902038743743265</c:v>
                </c:pt>
                <c:pt idx="53">
                  <c:v>22.920144013101773</c:v>
                </c:pt>
                <c:pt idx="54">
                  <c:v>22.938473033920857</c:v>
                </c:pt>
                <c:pt idx="55">
                  <c:v>22.956961995949897</c:v>
                </c:pt>
                <c:pt idx="56">
                  <c:v>22.975554190170467</c:v>
                </c:pt>
                <c:pt idx="57">
                  <c:v>22.994199297418174</c:v>
                </c:pt>
                <c:pt idx="58">
                  <c:v>23.012852748109399</c:v>
                </c:pt>
                <c:pt idx="59">
                  <c:v>23.031475145753177</c:v>
                </c:pt>
                <c:pt idx="60">
                  <c:v>23.050031747718318</c:v>
                </c:pt>
                <c:pt idx="61">
                  <c:v>23.068491997425213</c:v>
                </c:pt>
                <c:pt idx="62">
                  <c:v>23.086829102750858</c:v>
                </c:pt>
                <c:pt idx="63">
                  <c:v>23.105019655985515</c:v>
                </c:pt>
                <c:pt idx="64">
                  <c:v>23.123043291167541</c:v>
                </c:pt>
                <c:pt idx="65">
                  <c:v>23.140882375057686</c:v>
                </c:pt>
                <c:pt idx="66">
                  <c:v>23.158521728400853</c:v>
                </c:pt>
                <c:pt idx="67">
                  <c:v>23.175948374468547</c:v>
                </c:pt>
                <c:pt idx="68">
                  <c:v>23.193151312182842</c:v>
                </c:pt>
                <c:pt idx="69">
                  <c:v>23.210121311397909</c:v>
                </c:pt>
                <c:pt idx="70">
                  <c:v>23.226850728160827</c:v>
                </c:pt>
                <c:pt idx="71">
                  <c:v>23.243333337993317</c:v>
                </c:pt>
                <c:pt idx="72">
                  <c:v>23.259564185432961</c:v>
                </c:pt>
                <c:pt idx="73">
                  <c:v>23.275539448248733</c:v>
                </c:pt>
                <c:pt idx="74">
                  <c:v>23.291256314903823</c:v>
                </c:pt>
                <c:pt idx="75">
                  <c:v>23.30671287398058</c:v>
                </c:pt>
                <c:pt idx="76">
                  <c:v>23.321908014409402</c:v>
                </c:pt>
                <c:pt idx="77">
                  <c:v>23.336841335458018</c:v>
                </c:pt>
                <c:pt idx="78">
                  <c:v>23.351513065539905</c:v>
                </c:pt>
                <c:pt idx="79">
                  <c:v>23.365923988993174</c:v>
                </c:pt>
                <c:pt idx="80">
                  <c:v>23.380075380063797</c:v>
                </c:pt>
                <c:pt idx="81">
                  <c:v>23.393968943402061</c:v>
                </c:pt>
                <c:pt idx="82">
                  <c:v>23.407606760448147</c:v>
                </c:pt>
                <c:pt idx="83">
                  <c:v>23.42099124114306</c:v>
                </c:pt>
                <c:pt idx="84">
                  <c:v>23.434125080455864</c:v>
                </c:pt>
                <c:pt idx="85">
                  <c:v>23.447011219266944</c:v>
                </c:pt>
                <c:pt idx="86">
                  <c:v>23.459652809191663</c:v>
                </c:pt>
                <c:pt idx="87">
                  <c:v>23.472053180968071</c:v>
                </c:pt>
                <c:pt idx="88">
                  <c:v>23.484215816068982</c:v>
                </c:pt>
                <c:pt idx="89">
                  <c:v>23.496144321230556</c:v>
                </c:pt>
                <c:pt idx="90">
                  <c:v>23.507842405619357</c:v>
                </c:pt>
                <c:pt idx="91">
                  <c:v>23.519313860385903</c:v>
                </c:pt>
                <c:pt idx="92">
                  <c:v>23.530562540376852</c:v>
                </c:pt>
                <c:pt idx="93">
                  <c:v>23.54159234779949</c:v>
                </c:pt>
                <c:pt idx="94">
                  <c:v>23.552407217651627</c:v>
                </c:pt>
                <c:pt idx="95">
                  <c:v>23.563011104747805</c:v>
                </c:pt>
                <c:pt idx="96">
                  <c:v>23.573407972188456</c:v>
                </c:pt>
                <c:pt idx="97">
                  <c:v>23.583601781133254</c:v>
                </c:pt>
                <c:pt idx="98">
                  <c:v>23.593596481752837</c:v>
                </c:pt>
                <c:pt idx="99">
                  <c:v>23.603396005244946</c:v>
                </c:pt>
                <c:pt idx="100">
                  <c:v>23.613004256811685</c:v>
                </c:pt>
                <c:pt idx="101">
                  <c:v>23.622425109504309</c:v>
                </c:pt>
                <c:pt idx="102">
                  <c:v>23.631662398850654</c:v>
                </c:pt>
                <c:pt idx="103">
                  <c:v>23.640719918188378</c:v>
                </c:pt>
                <c:pt idx="104">
                  <c:v>23.649601414634265</c:v>
                </c:pt>
                <c:pt idx="105">
                  <c:v>23.658310585626371</c:v>
                </c:pt>
                <c:pt idx="106">
                  <c:v>23.666851075981803</c:v>
                </c:pt>
                <c:pt idx="107">
                  <c:v>23.67522647541816</c:v>
                </c:pt>
                <c:pt idx="108">
                  <c:v>23.683440316491602</c:v>
                </c:pt>
                <c:pt idx="109">
                  <c:v>23.691496072908823</c:v>
                </c:pt>
                <c:pt idx="110">
                  <c:v>23.699397158174428</c:v>
                </c:pt>
                <c:pt idx="111">
                  <c:v>23.707146924538499</c:v>
                </c:pt>
                <c:pt idx="112">
                  <c:v>23.714748662212649</c:v>
                </c:pt>
                <c:pt idx="113">
                  <c:v>23.722205598825973</c:v>
                </c:pt>
                <c:pt idx="114">
                  <c:v>23.729520899094645</c:v>
                </c:pt>
                <c:pt idx="115">
                  <c:v>23.736697664681621</c:v>
                </c:pt>
                <c:pt idx="116">
                  <c:v>23.743738934225235</c:v>
                </c:pt>
                <c:pt idx="117">
                  <c:v>23.750647683517176</c:v>
                </c:pt>
                <c:pt idx="118">
                  <c:v>23.757426825812537</c:v>
                </c:pt>
                <c:pt idx="119">
                  <c:v>23.764079212255972</c:v>
                </c:pt>
                <c:pt idx="120">
                  <c:v>23.770607632409792</c:v>
                </c:pt>
                <c:pt idx="121">
                  <c:v>23.777014814871073</c:v>
                </c:pt>
                <c:pt idx="122">
                  <c:v>23.783303427966008</c:v>
                </c:pt>
                <c:pt idx="123">
                  <c:v>23.789476080511154</c:v>
                </c:pt>
                <c:pt idx="124">
                  <c:v>23.795535322631991</c:v>
                </c:pt>
                <c:pt idx="125">
                  <c:v>23.801483646630182</c:v>
                </c:pt>
                <c:pt idx="126">
                  <c:v>23.807323487892031</c:v>
                </c:pt>
                <c:pt idx="127">
                  <c:v>23.813057225830981</c:v>
                </c:pt>
                <c:pt idx="128">
                  <c:v>23.818687184858149</c:v>
                </c:pt>
                <c:pt idx="129">
                  <c:v>23.824215635375115</c:v>
                </c:pt>
                <c:pt idx="130">
                  <c:v>23.829644794784198</c:v>
                </c:pt>
                <c:pt idx="131">
                  <c:v>23.834976828511387</c:v>
                </c:pt>
                <c:pt idx="132">
                  <c:v>23.840213851038424</c:v>
                </c:pt>
                <c:pt idx="133">
                  <c:v>23.845357926939894</c:v>
                </c:pt>
                <c:pt idx="134">
                  <c:v>23.850411071922643</c:v>
                </c:pt>
                <c:pt idx="135">
                  <c:v>23.855375253864398</c:v>
                </c:pt>
                <c:pt idx="136">
                  <c:v>23.860252393849159</c:v>
                </c:pt>
                <c:pt idx="137">
                  <c:v>23.865044367197278</c:v>
                </c:pt>
                <c:pt idx="138">
                  <c:v>23.869753004488025</c:v>
                </c:pt>
                <c:pt idx="139">
                  <c:v>23.874380092573229</c:v>
                </c:pt>
                <c:pt idx="140">
                  <c:v>23.878927375580261</c:v>
                </c:pt>
                <c:pt idx="141">
                  <c:v>23.883396555903186</c:v>
                </c:pt>
                <c:pt idx="142">
                  <c:v>23.887789295180966</c:v>
                </c:pt>
                <c:pt idx="143">
                  <c:v>23.892107215261674</c:v>
                </c:pt>
                <c:pt idx="144">
                  <c:v>23.896351899152044</c:v>
                </c:pt>
                <c:pt idx="145">
                  <c:v>23.900524891951481</c:v>
                </c:pt>
                <c:pt idx="146">
                  <c:v>23.904627701770121</c:v>
                </c:pt>
                <c:pt idx="147">
                  <c:v>23.908661800630437</c:v>
                </c:pt>
                <c:pt idx="148">
                  <c:v>23.912628625351942</c:v>
                </c:pt>
                <c:pt idx="149">
                  <c:v>23.91652957841886</c:v>
                </c:pt>
                <c:pt idx="150">
                  <c:v>23.92036602883034</c:v>
                </c:pt>
                <c:pt idx="151">
                  <c:v>23.924139312933285</c:v>
                </c:pt>
                <c:pt idx="152">
                  <c:v>23.927850735237556</c:v>
                </c:pt>
                <c:pt idx="153">
                  <c:v>23.931501569213658</c:v>
                </c:pt>
                <c:pt idx="154">
                  <c:v>23.935093058072781</c:v>
                </c:pt>
                <c:pt idx="155">
                  <c:v>23.938626415529324</c:v>
                </c:pt>
                <c:pt idx="156">
                  <c:v>23.942102826546137</c:v>
                </c:pt>
                <c:pt idx="157">
                  <c:v>23.945523448062293</c:v>
                </c:pt>
                <c:pt idx="158">
                  <c:v>23.948889409703899</c:v>
                </c:pt>
                <c:pt idx="159">
                  <c:v>23.952201814477885</c:v>
                </c:pt>
                <c:pt idx="160">
                  <c:v>23.955461739449113</c:v>
                </c:pt>
                <c:pt idx="161">
                  <c:v>23.958670236400984</c:v>
                </c:pt>
                <c:pt idx="162">
                  <c:v>23.961828332479758</c:v>
                </c:pt>
                <c:pt idx="163">
                  <c:v>23.964937030822938</c:v>
                </c:pt>
                <c:pt idx="164">
                  <c:v>23.967997311171857</c:v>
                </c:pt>
                <c:pt idx="165">
                  <c:v>23.971010130468862</c:v>
                </c:pt>
                <c:pt idx="166">
                  <c:v>23.973976423439321</c:v>
                </c:pt>
                <c:pt idx="167">
                  <c:v>23.976897103158755</c:v>
                </c:pt>
                <c:pt idx="168">
                  <c:v>23.979773061605403</c:v>
                </c:pt>
                <c:pt idx="169">
                  <c:v>23.982605170198479</c:v>
                </c:pt>
                <c:pt idx="170">
                  <c:v>23.985394280322513</c:v>
                </c:pt>
                <c:pt idx="171">
                  <c:v>23.988141223837964</c:v>
                </c:pt>
                <c:pt idx="172">
                  <c:v>23.990846813578507</c:v>
                </c:pt>
                <c:pt idx="173">
                  <c:v>23.993511843835236</c:v>
                </c:pt>
                <c:pt idx="174">
                  <c:v>23.99613709082811</c:v>
                </c:pt>
                <c:pt idx="175">
                  <c:v>23.998723313164962</c:v>
                </c:pt>
                <c:pt idx="176">
                  <c:v>24.001271252288287</c:v>
                </c:pt>
                <c:pt idx="177">
                  <c:v>24.003781632910261</c:v>
                </c:pt>
                <c:pt idx="178">
                  <c:v>24.006255163436048</c:v>
                </c:pt>
                <c:pt idx="179">
                  <c:v>24.008692536375982</c:v>
                </c:pt>
                <c:pt idx="180">
                  <c:v>24.011094428746581</c:v>
                </c:pt>
                <c:pt idx="181">
                  <c:v>24.013461502460952</c:v>
                </c:pt>
                <c:pt idx="182">
                  <c:v>24.015794404708728</c:v>
                </c:pt>
                <c:pt idx="183">
                  <c:v>24.018093768325759</c:v>
                </c:pt>
                <c:pt idx="184">
                  <c:v>24.020360212153975</c:v>
                </c:pt>
                <c:pt idx="185">
                  <c:v>24.022594341391528</c:v>
                </c:pt>
                <c:pt idx="186">
                  <c:v>24.024796747933582</c:v>
                </c:pt>
                <c:pt idx="187">
                  <c:v>24.026968010703925</c:v>
                </c:pt>
                <c:pt idx="188">
                  <c:v>24.02910869597768</c:v>
                </c:pt>
                <c:pt idx="189">
                  <c:v>24.031219357695388</c:v>
                </c:pt>
                <c:pt idx="190">
                  <c:v>24.033300537768582</c:v>
                </c:pt>
                <c:pt idx="191">
                  <c:v>24.03535276637724</c:v>
                </c:pt>
                <c:pt idx="192">
                  <c:v>24.03737656225919</c:v>
                </c:pt>
                <c:pt idx="193">
                  <c:v>24.039372432991833</c:v>
                </c:pt>
                <c:pt idx="194">
                  <c:v>24.041340875266211</c:v>
                </c:pt>
                <c:pt idx="195">
                  <c:v>24.043282375153847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18D-44A4-9979-44890B7C64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254464"/>
        <c:axId val="751254824"/>
      </c:scatterChart>
      <c:valAx>
        <c:axId val="751254464"/>
        <c:scaling>
          <c:orientation val="minMax"/>
          <c:max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/Hz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254824"/>
        <c:crosses val="autoZero"/>
        <c:crossBetween val="midCat"/>
      </c:valAx>
      <c:valAx>
        <c:axId val="751254824"/>
        <c:scaling>
          <c:orientation val="minMax"/>
          <c:max val="35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phase</a:t>
                </a:r>
                <a:r>
                  <a:rPr lang="en-GB" baseline="0"/>
                  <a:t> velocity (m/s)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GB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2544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png"/><Relationship Id="rId3" Type="http://schemas.openxmlformats.org/officeDocument/2006/relationships/customXml" Target="../ink/ink1.xml"/><Relationship Id="rId7" Type="http://schemas.openxmlformats.org/officeDocument/2006/relationships/customXml" Target="../ink/ink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11" Type="http://schemas.openxmlformats.org/officeDocument/2006/relationships/chart" Target="../charts/chart3.xml"/><Relationship Id="rId5" Type="http://schemas.openxmlformats.org/officeDocument/2006/relationships/customXml" Target="../ink/ink2.xml"/><Relationship Id="rId10" Type="http://schemas.openxmlformats.org/officeDocument/2006/relationships/image" Target="../media/image5.png"/><Relationship Id="rId4" Type="http://schemas.openxmlformats.org/officeDocument/2006/relationships/image" Target="../media/image1.png"/><Relationship Id="rId9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161585</xdr:colOff>
      <xdr:row>6</xdr:row>
      <xdr:rowOff>68036</xdr:rowOff>
    </xdr:from>
    <xdr:to>
      <xdr:col>15</xdr:col>
      <xdr:colOff>564695</xdr:colOff>
      <xdr:row>22</xdr:row>
      <xdr:rowOff>156482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04405B-534B-6E70-F5CD-33C28B0031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126234</xdr:colOff>
      <xdr:row>20</xdr:row>
      <xdr:rowOff>120318</xdr:rowOff>
    </xdr:from>
    <xdr:to>
      <xdr:col>5</xdr:col>
      <xdr:colOff>816428</xdr:colOff>
      <xdr:row>36</xdr:row>
      <xdr:rowOff>129268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1330B9-3724-4443-B4B6-2C46E1F8B3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506541</xdr:colOff>
      <xdr:row>0</xdr:row>
      <xdr:rowOff>166680</xdr:rowOff>
    </xdr:from>
    <xdr:to>
      <xdr:col>6</xdr:col>
      <xdr:colOff>594825</xdr:colOff>
      <xdr:row>4</xdr:row>
      <xdr:rowOff>5617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24" name="Ink 23">
              <a:extLst>
                <a:ext uri="{FF2B5EF4-FFF2-40B4-BE49-F238E27FC236}">
                  <a16:creationId xmlns:a16="http://schemas.microsoft.com/office/drawing/2014/main" id="{9ED65017-B463-A17B-EB4E-6CFA74A06642}"/>
                </a:ext>
              </a:extLst>
            </xdr14:cNvPr>
            <xdr14:cNvContentPartPr/>
          </xdr14:nvContentPartPr>
          <xdr14:nvPr macro=""/>
          <xdr14:xfrm>
            <a:off x="4037489" y="166680"/>
            <a:ext cx="918000" cy="597960"/>
          </xdr14:xfrm>
        </xdr:contentPart>
      </mc:Choice>
      <mc:Fallback xmlns="">
        <xdr:pic>
          <xdr:nvPicPr>
            <xdr:cNvPr id="24" name="Ink 23">
              <a:extLst>
                <a:ext uri="{FF2B5EF4-FFF2-40B4-BE49-F238E27FC236}">
                  <a16:creationId xmlns:a16="http://schemas.microsoft.com/office/drawing/2014/main" id="{9ED65017-B463-A17B-EB4E-6CFA74A06642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4028489" y="157680"/>
              <a:ext cx="935640" cy="6156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7</xdr:col>
      <xdr:colOff>219199</xdr:colOff>
      <xdr:row>1</xdr:row>
      <xdr:rowOff>115884</xdr:rowOff>
    </xdr:from>
    <xdr:to>
      <xdr:col>7</xdr:col>
      <xdr:colOff>741559</xdr:colOff>
      <xdr:row>3</xdr:row>
      <xdr:rowOff>62532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31" name="Ink 30">
              <a:extLst>
                <a:ext uri="{FF2B5EF4-FFF2-40B4-BE49-F238E27FC236}">
                  <a16:creationId xmlns:a16="http://schemas.microsoft.com/office/drawing/2014/main" id="{44F5B27E-D27E-BFEF-BB56-01162B85D616}"/>
                </a:ext>
              </a:extLst>
            </xdr14:cNvPr>
            <xdr14:cNvContentPartPr/>
          </xdr14:nvContentPartPr>
          <xdr14:nvPr macro=""/>
          <xdr14:xfrm>
            <a:off x="5350049" y="305640"/>
            <a:ext cx="522360" cy="326160"/>
          </xdr14:xfrm>
        </xdr:contentPart>
      </mc:Choice>
      <mc:Fallback xmlns=""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44F5B27E-D27E-BFEF-BB56-01162B85D616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5341049" y="296640"/>
              <a:ext cx="540000" cy="3438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341661</xdr:colOff>
      <xdr:row>0</xdr:row>
      <xdr:rowOff>60120</xdr:rowOff>
    </xdr:from>
    <xdr:to>
      <xdr:col>11</xdr:col>
      <xdr:colOff>389903</xdr:colOff>
      <xdr:row>5</xdr:row>
      <xdr:rowOff>120780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7">
          <xdr14:nvContentPartPr>
            <xdr14:cNvPr id="64" name="Ink 63">
              <a:extLst>
                <a:ext uri="{FF2B5EF4-FFF2-40B4-BE49-F238E27FC236}">
                  <a16:creationId xmlns:a16="http://schemas.microsoft.com/office/drawing/2014/main" id="{C7454EA6-3768-72D1-E939-351BB1AA326E}"/>
                </a:ext>
              </a:extLst>
            </xdr14:cNvPr>
            <xdr14:cNvContentPartPr/>
          </xdr14:nvContentPartPr>
          <xdr14:nvPr macro=""/>
          <xdr14:xfrm>
            <a:off x="3872609" y="60120"/>
            <a:ext cx="4487040" cy="1009440"/>
          </xdr14:xfrm>
        </xdr:contentPart>
      </mc:Choice>
      <mc:Fallback xmlns="">
        <xdr:pic>
          <xdr:nvPicPr>
            <xdr:cNvPr id="64" name="Ink 63">
              <a:extLst>
                <a:ext uri="{FF2B5EF4-FFF2-40B4-BE49-F238E27FC236}">
                  <a16:creationId xmlns:a16="http://schemas.microsoft.com/office/drawing/2014/main" id="{C7454EA6-3768-72D1-E939-351BB1AA326E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3863610" y="51120"/>
              <a:ext cx="4504679" cy="10270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8</xdr:col>
      <xdr:colOff>19657</xdr:colOff>
      <xdr:row>24</xdr:row>
      <xdr:rowOff>35619</xdr:rowOff>
    </xdr:from>
    <xdr:to>
      <xdr:col>16</xdr:col>
      <xdr:colOff>239327</xdr:colOff>
      <xdr:row>44</xdr:row>
      <xdr:rowOff>158873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4B7A60E6-EE57-ACD0-BB07-1AABF6C8C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986390" y="5179119"/>
          <a:ext cx="5274723" cy="3933254"/>
        </a:xfrm>
        <a:prstGeom prst="rect">
          <a:avLst/>
        </a:prstGeom>
      </xdr:spPr>
    </xdr:pic>
    <xdr:clientData/>
  </xdr:twoCellAnchor>
  <xdr:twoCellAnchor editAs="oneCell">
    <xdr:from>
      <xdr:col>0</xdr:col>
      <xdr:colOff>162484</xdr:colOff>
      <xdr:row>38</xdr:row>
      <xdr:rowOff>53124</xdr:rowOff>
    </xdr:from>
    <xdr:to>
      <xdr:col>7</xdr:col>
      <xdr:colOff>686684</xdr:colOff>
      <xdr:row>59</xdr:row>
      <xdr:rowOff>179293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6E0CDFC4-E723-870B-E3DD-1165C0CDE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2484" y="7863624"/>
          <a:ext cx="5656494" cy="4126669"/>
        </a:xfrm>
        <a:prstGeom prst="rect">
          <a:avLst/>
        </a:prstGeom>
      </xdr:spPr>
    </xdr:pic>
    <xdr:clientData/>
  </xdr:twoCellAnchor>
  <xdr:twoCellAnchor>
    <xdr:from>
      <xdr:col>8</xdr:col>
      <xdr:colOff>270801</xdr:colOff>
      <xdr:row>45</xdr:row>
      <xdr:rowOff>141778</xdr:rowOff>
    </xdr:from>
    <xdr:to>
      <xdr:col>16</xdr:col>
      <xdr:colOff>285749</xdr:colOff>
      <xdr:row>68</xdr:row>
      <xdr:rowOff>151279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A9A4772-42BD-55EE-D5BD-E8C8C0D277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6-01-20T15:32:54.135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143 310 6911 0 0,'-6'-4'4491'0'0,"6"3"-4106"0"0,0 0-1 0 0,0 1 1 0 0,0-1 0 0 0,0 0 0 0 0,0-1-1 0 0,-1 1 1 0 0,1 0 0 0 0,0 1 0 0 0,-1-1-1 0 0,1 1 1 0 0,-1-1 0 0 0,1 0-1 0 0,-1 0 1 0 0,1 0 0 0 0,0 1 0 0 0,-1-1-1 0 0,1 0 1 0 0,-1 1 0 0 0,-1-3 0 0 0,2 3-266 0 0,-1 0 1 0 0,1-1 0 0 0,-1 1-1 0 0,1 0 1 0 0,-1 0 0 0 0,1 0 0 0 0,-1 0-1 0 0,1 0 1 0 0,-1-1 0 0 0,1 1 0 0 0,0 0-1 0 0,-2 0 1 0 0,2 0 0 0 0,-1 0-1 0 0,1 0 1 0 0,-1 1 0 0 0,1-1 0 0 0,-1 0-1 0 0,1 0 1 0 0,-1 0 0 0 0,1 0-1 0 0,0 0 1 0 0,0 1 0 0 0,-1-1 0 0 0,1 0-1 0 0,-1 0 1 0 0,1 2 0 0 0,0-2 0 0 0,-1 0-1 0 0,1 1 1 0 0,0-1 0 0 0,-1 0-1 0 0,1 1 1 0 0,0-1 0 0 0,-1 1 0 0 0,1-1-1 0 0,0 0 1 0 0,-1 2 0 0 0,-3 8 251 0 0,-2 1 1 0 0,3 0-1 0 0,0 0 1 0 0,0 0-1 0 0,1-1 1 0 0,-3 21-1 0 0,-1 12 197 0 0,-11 24 200 0 0,-7 40 69 0 0,20-86-696 0 0,1 0 0 0 0,2 1 0 0 0,0 23 0 0 0,1-42-104 0 0,0-1 0 0 0,0 1-1 0 0,1 1 1 0 0,-1-1 0 0 0,1 0-1 0 0,0-1 1 0 0,0 2 0 0 0,0-1 0 0 0,0 0-1 0 0,0 0 1 0 0,1 0 0 0 0,-2-1 0 0 0,3 1-1 0 0,-1-1 1 0 0,0 2 0 0 0,0-3-1 0 0,0 1 1 0 0,0 1 0 0 0,0-1 0 0 0,0 1-1 0 0,4 1 1 0 0,-5-4 108 0 0,5 1-66 0 0,0 1-50 0 0,-4-1-8 0 0,1 0 0 0 0,-1-1 0 0 0,0 1 0 0 0,0-1 0 0 0,0 2 1 0 0,2-2-1 0 0,-1 0 0 0 0,-1 0 0 0 0,3 0 0 0 0,21 1 59 0 0,-14-2-13 0 0,13-3-69 0 0,9-3-113 0 0,-25 4 93 0 0,-2 1-95 0 0,-1-4-2927 0 0,17-15 1270 0 0</inkml:trace>
  <inkml:trace contextRef="#ctx0" brushRef="#br0" timeOffset="271.16">80 599 19351 0 0,'-3'1'539'0'0,"-20"0"817"0"0,23-1-1198 0 0,-1 0-1 0 0,1 0 1 0 0,-1 0-1 0 0,1 0 1 0 0,-1 0-1 0 0,0 0 1 0 0,1 0-1 0 0,-1 0 1 0 0,1 0-1 0 0,-1 0 1 0 0,1-1-1 0 0,-1 1 1 0 0,1 0-1 0 0,-1 0 1 0 0,1-1-1 0 0,-1 1 0 0 0,1 0 1 0 0,-1 0-1 0 0,1-1 1 0 0,-1 1-1 0 0,1 0 1 0 0,0-1-1 0 0,-1 1 1 0 0,1-2-1 0 0,0 2 1 0 0,-2-1-1 0 0,2 1 1 0 0,0 0-1 0 0,-1-1 1 0 0,1 1-1 0 0,0-1 1 0 0,0 0-1 0 0,8-1 208 0 0,36-7 973 0 0,-15 4-1150 0 0,-20 4-11 0 0,-3-1-20 0 0,34-6-85 0 0,-4 0-74 0 0,-30 7-113 0 0,2-2-1404 0 0,-1-2 1160 0 0,6 0 205 0 0,1-1-8148 0 0</inkml:trace>
  <inkml:trace contextRef="#ctx0" brushRef="#br0" timeOffset="475.36">45 435 8287 0 0,'-2'0'570'0'0,"-1"-1"0"0"0,2 0-1 0 0,-1 0 1 0 0,0-2 0 0 0,0 3-1 0 0,1-1 1 0 0,-1-1 0 0 0,0 1-1 0 0,1-1 1 0 0,-1 1-1 0 0,-1-5 1 0 0,-13-17 4062 0 0,15 22-4454 0 0,1 0 0 0 0,-1 0 1 0 0,1 0-1 0 0,-1 0 0 0 0,1 0 0 0 0,-1 0 0 0 0,1 1 0 0 0,0-1 0 0 0,0-2 0 0 0,-1 2 0 0 0,1 0 1 0 0,0 0-1 0 0,0-2 0 0 0,0 0 216 0 0,-1-1 909 0 0,4-3-835 0 0,1 0-304 0 0,6-20 1073 0 0,-4 20-765 0 0,21-18-11 0 0,-21 19-45 0 0,1 1-21 0 0,18-11-3 0 0,-17 11 201 0 0,-1 1-419 0 0,2-1-121 0 0,-5 2-19 0 0,-1 1 1 0 0,2 0-1 0 0,-1 0 1 0 0,0 0-1 0 0,-1 1 1 0 0,11-3-1 0 0,23-7-60 0 0,1 7-248 0 0,-31 4-82 0 0,-1 1-17 0 0,-1-1 228 0 0,23 6-481 0 0,-3 4-2782 0 0,-10 0-5253 0 0</inkml:trace>
  <inkml:trace contextRef="#ctx0" brushRef="#br0" timeOffset="1123.63">411 495 17047 0 0,'-1'4'317'0'0,"0"0"0"0"0,0-1 0 0 0,0 0 0 0 0,0 2-1 0 0,1-2 1 0 0,0 0 0 0 0,-1 1 0 0 0,1 1 0 0 0,1 6 0 0 0,8 36 2352 0 0,-3-24-2276 0 0,-1 7 250 0 0,-1 0 0 0 0,1 41 0 0 0,-5-70-623 0 0,2-20 104 0 0,0-10-124 0 0,1-3 11 0 0,-1-8 122 0 0,0 7 27 0 0,-1 10-57 0 0,-1 17 94 0 0,1-1 40 0 0,4-22 10 0 0,-4 22 964 0 0,2 1-957 0 0,10-20 9 0 0,-13 26-251 0 0,0 0 1 0 0,0 0-1 0 0,0-1 0 0 0,0 1 1 0 0,0 0-1 0 0,1 0 0 0 0,-1 0 0 0 0,0-1 1 0 0,0 1-1 0 0,0 0 0 0 0,1 0 1 0 0,-1 0-1 0 0,0 0 0 0 0,0-1 1 0 0,0 1-1 0 0,1 0 0 0 0,-1 0 0 0 0,0 0 1 0 0,0 0-1 0 0,1 0 0 0 0,-1 0 1 0 0,0 0-1 0 0,0 0 0 0 0,1 0 0 0 0,-1 0 1 0 0,0 0-1 0 0,1 0 0 0 0,-1 0 1 0 0,0 0-1 0 0,0 0 0 0 0,1 0 1 0 0,-1 0-1 0 0,0 0 0 0 0,0 0 0 0 0,1 0 1 0 0,-1 0-1 0 0,0 0 0 0 0,0 0 1 0 0,1 1-1 0 0,-1-1 0 0 0,0 0 1 0 0,0 0-1 0 0,0 0 0 0 0,0 0 0 0 0,0 1 1 0 0,0-1-1 0 0,10 11 307 0 0,-9-9-232 0 0,3 6 62 0 0,1 1 1 0 0,0-2-1 0 0,0 3 1 0 0,-3-2-1 0 0,2 0 0 0 0,4 19 1 0 0,5 56 43 0 0,-7-34-357 0 0,0-31-462 0 0,-6-17 587 0 0,0-1 0 0 0,0 0-1 0 0,0 2 1 0 0,0-2 0 0 0,0 0 0 0 0,0 1-1 0 0,1-1 1 0 0,-1 0 0 0 0,0 0-1 0 0,0 1 1 0 0,0-1 0 0 0,2 0 0 0 0,-2 0-1 0 0,0 1 1 0 0,0-1 0 0 0,1 0-1 0 0,-1 0 1 0 0,0 0 0 0 0,0 1-1 0 0,1-1 1 0 0,-1 0 0 0 0,0 0 0 0 0,1 0-1 0 0,-1 0 1 0 0,0 0 0 0 0,1 0-1 0 0,-1 0 1 0 0,0 0 0 0 0,1 0 0 0 0,-1 1-1 0 0,0-1 1 0 0,1-1 0 0 0,-1 1-1 0 0,0 0 1 0 0,0 0 0 0 0,0 0-1 0 0,0 0 1 0 0,1 0 0 0 0,-1 0 0 0 0,0 0-1 0 0,1 0 1 0 0,-1 0 0 0 0,0-1-1 0 0,0 1 1 0 0,1 0 0 0 0,-1 0 0 0 0,0 0-1 0 0,0-1 1 0 0,1 1 0 0 0,-1-1-1 0 0,4-7-73 0 0,10-23 38 0 0,-9 24 10 0 0,-3-1 12 0 0,6-30 42 0 0,0-1 27 0 0,1-13 143 0 0,-8 42-51 0 0,1 3 144 0 0,5-28 61 0 0,-5 26 8 0 0,1 2 11 0 0,7-19 24 0 0,-8 19 3011 0 0,35 3-3167 0 0,-36 4-200 0 0,0 1 0 0 0,0-1 0 0 0,0 1 0 0 0,0-1 0 0 0,1 0 0 0 0,-1 2 0 0 0,-1-2 0 0 0,0 0 0 0 0,1 1 0 0 0,0-1 0 0 0,0 1 0 0 0,-1 0 0 0 0,1 0 0 0 0,0-1 0 0 0,-1 1 0 0 0,1 0 0 0 0,-1 0 0 0 0,1 0 0 0 0,-1 0 0 0 0,1 1 0 0 0,-1-1 0 0 0,0-1 0 0 0,1 1 0 0 0,-1 0 0 0 0,0 0 0 0 0,0-1 0 0 0,0 1 0 0 0,0 2 0 0 0,2 3 0 0 0,10 29-177 0 0,-1 1 0 0 0,-2-1 1 0 0,-1 1-1 0 0,5 68 0 0 0,-14-91-484 0 0,1-11 335 0 0,0 0 0 0 0,0 0 0 0 0,-1-1 0 0 0,1 3 0 0 0,1-2 0 0 0,-1 0 0 0 0,0 0 0 0 0,0 0 0 0 0,1 0 0 0 0,-1 0 0 0 0,1 1 0 0 0,0-1 0 0 0,1 2 0 0 0,0-1-629 0 0</inkml:trace>
  <inkml:trace contextRef="#ctx0" brushRef="#br0" timeOffset="1610.42">879 557 20735 0 0,'0'0'1595'0'0,"4"18"862"0"0,62 186 2127 0 0,-61-185-4588 0 0,0 0-1 0 0,0 1 1 0 0,-3-2-1 0 0,0 2 1 0 0,0 25-1 0 0,-11-88-852 0 0,2-19 505 0 0,-2-21 57 0 0,0 29 134 0 0,7 25 94 0 0,-1-14 43 0 0,2-3-18 0 0,2 10 63 0 0,1 22 140 0 0,7-14 38 0 0,-6 20 842 0 0,2 7-706 0 0,20 1-2 0 0,-21 0-257 0 0,-2 0 0 0 0,-1 1-1 0 0,2 0 1 0 0,-1 0 0 0 0,0 0 0 0 0,1 1-1 0 0,0 0 1 0 0,-1-1 0 0 0,-1 1-1 0 0,1-1 1 0 0,0 1 0 0 0,-1-1 0 0 0,1 2-1 0 0,0-1 1 0 0,-1 0 0 0 0,2 0-1 0 0,-1 4 1 0 0,3-1 241 0 0,1 4-233 0 0,0 0-1 0 0,-1-1 0 0 0,1 2 1 0 0,-2 0-1 0 0,1-1 0 0 0,-2 2 1 0 0,1-2-1 0 0,-1 1 0 0 0,3 19 1 0 0,-5-23-48 0 0,0 1 0 0 0,0 0 1 0 0,-1-1-1 0 0,0 2 0 0 0,0-2 1 0 0,-1 1-1 0 0,0 0 0 0 0,0 0 0 0 0,0-1 1 0 0,-1 1-1 0 0,0 0 0 0 0,1-2 1 0 0,-3 3-1 0 0,1-3 0 0 0,0 2 1 0 0,-4 5-1 0 0,5-10-155 0 0,1-1-1 0 0,0 0 1 0 0,0 1-1 0 0,0-1 1 0 0,0 0-1 0 0,-1 0 1 0 0,1 1 0 0 0,0-1-1 0 0,-1 0 1 0 0,1 0-1 0 0,0 0 1 0 0,-2 0-1 0 0,2-1 1 0 0,-1 1 0 0 0,0 0-1 0 0,1-1 1 0 0,-1 1-1 0 0,0-1 1 0 0,0 0-1 0 0,1 1 1 0 0,0-1-1 0 0,-5 0 1 0 0,4-1-71 0 0,-1 1 0 0 0,1-1 0 0 0,1 0-1 0 0,-1 0 1 0 0,-2 0 0 0 0,2 0 0 0 0,0 0 0 0 0,0 0-1 0 0,0 0 1 0 0,0-1 0 0 0,2 1 0 0 0,-2-1 0 0 0,0 0 0 0 0,-1 1-1 0 0,2-1 1 0 0,-3-4 0 0 0,-3-6-790 0 0</inkml:trace>
  <inkml:trace contextRef="#ctx0" brushRef="#br0" timeOffset="1854.98">1242 560 20735 0 0,'2'4'362'0'0,"0"-2"0"0"0,0 1 0 0 0,0 0 0 0 0,0 0 1 0 0,-1-1-1 0 0,2 1 0 0 0,-1 0 0 0 0,-1 1 0 0 0,0-2 0 0 0,1 2 0 0 0,-1 0 0 0 0,-1-1 0 0 0,1 0 0 0 0,-1 0 0 0 0,1 7 0 0 0,2 50 2099 0 0,-3-19-4750 0 0,0-38 1699 0 0</inkml:trace>
  <inkml:trace contextRef="#ctx0" brushRef="#br0" timeOffset="2120.84">1358 589 4607 0 0,'4'3'1185'0'0,"0"2"-1"0"0,-1-1 1 0 0,2-1-1 0 0,-3 2 1 0 0,1 0-1 0 0,0-1 1 0 0,-1 1-1 0 0,3 5 1 0 0,1 2-443 0 0,-4-9-355 0 0,13 23 2039 0 0,-2-1-1 0 0,16 41 1 0 0,-43-111-1295 0 0,3-2 0 0 0,1 0 1 0 0,-4-61-1 0 0,14 101-1067 0 0,0 1-11 0 0,3-23-57 0 0,-3 23-102 0 0,7 5-1873 0 0,25-8 1231 0 0</inkml:trace>
  <inkml:trace contextRef="#ctx0" brushRef="#br0" timeOffset="2352.11">1618 567 21191 0 0,'-1'1'250'0'0,"1"-1"-1"0"0,0 1 0 0 0,-2 0 1 0 0,2 0-1 0 0,0-1 1 0 0,-1 1-1 0 0,1 1 1 0 0,0-1-1 0 0,0-1 1 0 0,0 1-1 0 0,0 0 0 0 0,0-1 1 0 0,0 1-1 0 0,0 0 1 0 0,0 0-1 0 0,0 0 1 0 0,0 0-1 0 0,0 0 0 0 0,0-1 1 0 0,1 3-1 0 0,6 22 1377 0 0,-6-22-1154 0 0,20 66 2764 0 0,-17-60-3320 0 0,1-1 0 0 0,-2 0 0 0 0,1 1 0 0 0,2-2 0 0 0,8 14 0 0 0,-14-20-115 0 0,1 0 0 0 0,1 0 0 0 0,-1 0 0 0 0,0-1 0 0 0,0 0 1 0 0,-1 2-1 0 0,1-1 0 0 0,-1-1 0 0 0,1 1 0 0 0,0-1 0 0 0,2 2 0 0 0</inkml:trace>
  <inkml:trace contextRef="#ctx0" brushRef="#br0" timeOffset="2718.21">1971 518 18431 0 0,'0'-1'213'0'0,"0"0"0"0"0,0-1 0 0 0,0-1 0 0 0,0 2-1 0 0,0-1 1 0 0,0 1 0 0 0,-1-1 0 0 0,1 0 0 0 0,0 2 0 0 0,0-3-1 0 0,-1 2 1 0 0,0-1 0 0 0,1 1 0 0 0,-1 0 0 0 0,0-1 0 0 0,0 1-1 0 0,0 0 1 0 0,0-2 0 0 0,0 2 0 0 0,0 1 0 0 0,-2-1 0 0 0,2 0-1 0 0,0 0 1 0 0,-1 0 0 0 0,2 0 0 0 0,-1 0 0 0 0,-1 1 0 0 0,1-1 0 0 0,-1 0-1 0 0,1 1 1 0 0,-1-2 0 0 0,-1 2 0 0 0,2 0 0 0 0,-1-1 0 0 0,2 1-1 0 0,-2 0 1 0 0,0 0 0 0 0,1 0 0 0 0,-1 0 0 0 0,1 0 0 0 0,-1 0-1 0 0,-1 1 1 0 0,2-1 0 0 0,-1 2 0 0 0,-1-1 0 0 0,-3 1-61 0 0,0 0-1 0 0,1 0 1 0 0,0-1 0 0 0,-1 3 0 0 0,1-1 0 0 0,0 0 0 0 0,-1 1 0 0 0,3-1-1 0 0,-2 1 1 0 0,1 0 0 0 0,-1 1 0 0 0,1-2 0 0 0,0 3 0 0 0,1-2 0 0 0,-5 7-1 0 0,4-5 42 0 0,1 2-1 0 0,-1 0 0 0 0,1-1 1 0 0,0 0-1 0 0,1 2 0 0 0,0-2 1 0 0,0 2-1 0 0,1-2 0 0 0,0 1 1 0 0,0 14-1 0 0,0-13-209 0 0,2-3 0 0 0,-1 2-1 0 0,1 1 1 0 0,0-3 0 0 0,1 3 0 0 0,-1-2 0 0 0,2 1 0 0 0,4 11-1 0 0,-5-15-11 0 0,1 1-1 0 0,-1-1 0 0 0,1-2 0 0 0,-1 3 0 0 0,1-2 1 0 0,0 0-1 0 0,1 0 0 0 0,-1 0 0 0 0,0 0 0 0 0,0 0 1 0 0,2-1-1 0 0,-2 1 0 0 0,1-2 0 0 0,0 1 0 0 0,0 0 0 0 0,7 2 1 0 0,-4-1-767 0 0,0-1 1 0 0,0 0 0 0 0,8-1 0 0 0,3 0-8359 0 0</inkml:trace>
  <inkml:trace contextRef="#ctx0" brushRef="#br0" timeOffset="3523.12">2153 569 11055 0 0,'-1'-1'562'0'0,"0"1"-1"0"0,0-1 0 0 0,0 1 1 0 0,0-1-1 0 0,0 1 0 0 0,0 0 1 0 0,-1 0-1 0 0,1-1 0 0 0,1 1 1 0 0,-1 0-1 0 0,-1 0 0 0 0,1 0 1 0 0,0 0-1 0 0,0 0 0 0 0,0 0 1 0 0,-1 0-1 0 0,1 0 0 0 0,0 1 1 0 0,-1-1-1 0 0,-9 8 532 0 0,4-5-811 0 0,1 1 0 0 0,0 2 0 0 0,1-2-1 0 0,-2 2 1 0 0,2 0 0 0 0,1-2 0 0 0,-2 3 0 0 0,1-2 0 0 0,1 3-1 0 0,1-2 1 0 0,-2 1 0 0 0,1 1 0 0 0,1-2 0 0 0,1 2 0 0 0,0-1-1 0 0,-2 0 1 0 0,3 1 0 0 0,-1 0 0 0 0,1-1 0 0 0,0 0 0 0 0,0 2-1 0 0,1-2 1 0 0,0 11 0 0 0,0-16-299 0 0,1 0-1 0 0,-1 0 0 0 0,0 0 1 0 0,1-1-1 0 0,0 2 1 0 0,-1-1-1 0 0,1 0 1 0 0,0 0-1 0 0,0 0 1 0 0,0 1-1 0 0,1-2 1 0 0,-1 0-1 0 0,0 1 1 0 0,1-1-1 0 0,-1 1 1 0 0,-1-1-1 0 0,2 2 1 0 0,-1-2-1 0 0,1 0 1 0 0,2 2-1 0 0,-1-3-41 0 0,-1 1 0 0 0,0 0 0 0 0,0-1-1 0 0,0 1 1 0 0,1-1 0 0 0,-1 1 0 0 0,2-1 0 0 0,-2 0-1 0 0,-1 0 1 0 0,2 0 0 0 0,-1 0 0 0 0,1-1 0 0 0,-1 1-1 0 0,1 0 1 0 0,-1-1 0 0 0,0 0 0 0 0,3 0 0 0 0,21-9-381 0 0,12-4 429 0 0,0 7 22 0 0,-36 7 15 0 0,1 0 0 0 0,-1 0 1 0 0,0 1-1 0 0,0-1 0 0 0,0 0 1 0 0,0 0-1 0 0,-1 0 0 0 0,2 2 1 0 0,-1-1-1 0 0,-1 0 1 0 0,1-1-1 0 0,0 1 0 0 0,0 1 1 0 0,0-1-1 0 0,-1 0 0 0 0,0 0 1 0 0,4 4-1 0 0,-4-5 4 0 0,0 1-1 0 0,-1 0 1 0 0,1-1 0 0 0,0 1-1 0 0,0 0 1 0 0,0 0 0 0 0,0-1-1 0 0,-1 1 1 0 0,1-1 0 0 0,0 1-1 0 0,0-1 1 0 0,0 1 0 0 0,0-1-1 0 0,0 0 1 0 0,1 2 0 0 0,-1-2-1 0 0,0 0 1 0 0,0 0 0 0 0,0 0-1 0 0,0 0 1 0 0,0 0 0 0 0,0 0-1 0 0,1 0 1 0 0,-1 0 0 0 0,0 0-1 0 0,-1 0 1 0 0,1-2 0 0 0,0 2-1 0 0,0 0 1 0 0,1-1 0 0 0,-1 1-1 0 0,2-2 1 0 0,-1 2-28 0 0,5-10 60 0 0,13-18 2 0 0,-20 27-57 0 0,1 0 0 0 0,0-1 0 0 0,0 0 0 0 0,0 1 0 0 0,-1-1 0 0 0,1 1 0 0 0,-1 0 0 0 0,1 0-1 0 0,0-2 1 0 0,8-32 89 0 0,-7 30-68 0 0,-1 1-1 0 0,0-2 0 0 0,0 2 1 0 0,0-1-1 0 0,0-1 0 0 0,-1-4 1 0 0,1 0 6 0 0,0 2 63 0 0,-1 0 4 0 0,5-42 150 0 0,-1 11 5 0 0,-3 0 0 0 0,-2 1 285 0 0,0 11-233 0 0,1 20 387 0 0,-3 4-674 0 0,-1-10-18 0 0,4 13-3 0 0,-1 0 0 0 0,1 0 0 0 0,0 0 0 0 0,0 0 0 0 0,0 0 0 0 0,0 0 0 0 0,0 0 0 0 0,0 0 0 0 0,-1 0 0 0 0,1 0 0 0 0,0 0 0 0 0,0 0 0 0 0,-1 0 0 0 0,1 0 0 0 0,0 0 0 0 0,0 0 0 0 0,0 1 0 0 0,-1-1 0 0 0,1 0 0 0 0,0 0 0 0 0,0 0 0 0 0,0 0 0 0 0,-1 0 0 0 0,1 0 0 0 0,0 0 0 0 0,0 0 0 0 0,0 0 0 0 0,0 0 0 0 0,0 1 0 0 0,0-1 0 0 0,-1 0 0 0 0,1 0 0 0 0,0 1 0 0 0,0-1 0 0 0,0 0 0 0 0,0 0 0 0 0,0 1 0 0 0,0-1 0 0 0,0 1 0 0 0,-7 10 0 0 0,7-10 0 0 0,-4 12 0 0 0,4-14 0 0 0,0 1 0 0 0,0 0 0 0 0,0 0 0 0 0,0 0 0 0 0,0 0 0 0 0,0 0 0 0 0,0-1 0 0 0,0 1 0 0 0,0 0 0 0 0,-1 0 0 0 0,1 0 0 0 0,0 0 0 0 0,0 0 0 0 0,0-1 0 0 0,0 1 0 0 0,0 0 0 0 0,0 0 0 0 0,0 0 0 0 0,0 0 0 0 0,0 0 0 0 0,0 0 0 0 0,0-1 0 0 0,-1 1 0 0 0,1 0 0 0 0,0 0 0 0 0,0 0 0 0 0,0 0 0 0 0,0 0 0 0 0,0 0 0 0 0,0 0 0 0 0,0 0 0 0 0,-1 0 0 0 0,1 0 0 0 0,0 0 0 0 0,0 0 0 0 0,0 0 0 0 0,0 0 0 0 0,0 0 0 0 0,-1 0 0 0 0,1 0 0 0 0,0 0 0 0 0,0 0 0 0 0,0 0 0 0 0,0 0 0 0 0,0 0 0 0 0,-1 0 0 0 0,1 0 0 0 0,0 0 0 0 0,0 0 0 0 0,0 0 0 0 0,0 0 0 0 0,0 0 0 0 0,-1 0 0 0 0,1 0 0 0 0,0 0 0 0 0,0 0 0 0 0,0 0 0 0 0,0 1 0 0 0,0-1 0 0 0,0 0 0 0 0,0 0 0 0 0,0 0 0 0 0,-1 0 0 0 0,1 0 0 0 0,-6-26 0 0 0,4-12 0 0 0,0-4 0 0 0,0 5 0 0 0,0-3 0 0 0,-1 2 0 0 0,-3-3 0 0 0,-1-3 0 0 0,-3 4 0 0 0,3 4 0 0 0,-1 8 0 0 0,4 12 0 0 0,5 27 0 0 0,13 79 0 0 0,5-2 0 0 0,37 109 0 0 0,-17-95 0 0 0,4 0 0 0 0,59 100 0 0 0,-91-188-3738 0 0,-5-12-43 0 0,-6-2 3595 0 0,0-1 1 0 0,1 1 0 0 0,-1 0-1 0 0,0 0 1 0 0,0 0-1 0 0,0 0 1 0 0,1 0 0 0 0,-1-1-1 0 0,0 1 1 0 0,0 0 0 0 0,0-1-1 0 0,0 1 1 0 0,0-1 0 0 0,0 1-1 0 0,0 0 1 0 0,0-1 0 0 0,0 1-1 0 0,0 0 1 0 0,0-1 0 0 0,0 1-1 0 0,0 0 1 0 0,0-1 0 0 0</inkml:trace>
  <inkml:trace contextRef="#ctx0" brushRef="#br0" timeOffset="3719.57">1538 252 21191 0 0,'-22'3'1888'0'0,"10"-3"-1512"0"0,3 0-304 0 0,2 0-72 0 0,4-2 208 0 0,1 1 24 0 0,2-1 8 0 0,-2 0 0 0 0,-1-5 56 0 0,-3-8-24 0 0,21-22-2128 0 0</inkml:trace>
  <inkml:trace contextRef="#ctx0" brushRef="#br0" timeOffset="4862.53">98 1344 16127 0 0,'0'3'778'0'0,"-1"1"0"0"0,1 2-1 0 0,0-3 1 0 0,0 2 0 0 0,0-1 0 0 0,2 8-1 0 0,-1 1-221 0 0,4 59 1528 0 0,4 53 80 0 0,-9-125-2161 0 0,0 0 0 0 0,0 0-1 0 0,0 0 1 0 0,0 0 0 0 0,0 0 0 0 0,0 0 0 0 0,0 0-1 0 0,0 1 1 0 0,0-1 0 0 0,0 0 0 0 0,0 0-1 0 0,0 0 1 0 0,0 0 0 0 0,0 0 0 0 0,0 0 0 0 0,0 0-1 0 0,0 0 1 0 0,0 0 0 0 0,0 0 0 0 0,0 0 0 0 0,0 1-1 0 0,0-1 1 0 0,0 0 0 0 0,0 0 0 0 0,1 0-1 0 0,-1 0 1 0 0,0 0 0 0 0,0 0 0 0 0,0 0 0 0 0,0 0-1 0 0,0 0 1 0 0,0 0 0 0 0,0 0 0 0 0,0 0-1 0 0,0 0 1 0 0,0 0 0 0 0,0 0 0 0 0,0 0 0 0 0,0 0-1 0 0,0 0 1 0 0,0 0 0 0 0,1 0 0 0 0,-1 0-1 0 0,0 0 1 0 0,0 0 0 0 0,0 0 0 0 0,0 0 0 0 0,0 0-1 0 0,0 0 1 0 0,0 0 0 0 0,0 0 0 0 0,0 0 0 0 0,0 0-1 0 0,0 0 1 0 0,1 0 0 0 0,-1 0 0 0 0,0 0-1 0 0,0 0 1 0 0,0 0 0 0 0,0 0 0 0 0,0 0 0 0 0,0 0-1 0 0,0 0 1 0 0,0 0 0 0 0,0 0 0 0 0,0 0-1 0 0,1-2 7 0 0,-1-2 0 0 0,1 2 0 0 0,0 0-1 0 0,-1 0 1 0 0,1 0 0 0 0,-1 0-1 0 0,1-6 1 0 0,4-33 3 0 0,-1-5 56 0 0,-1-8 148 0 0,1 10 1 0 0,2 4 110 0 0,-3 15-151 0 0,-2 18 8 0 0,1 0 32 0 0,8-22 9 0 0,-8 23 1046 0 0,4 4-991 0 0,21 2 32 0 0,-26 2-273 0 0,0-2 0 0 0,1 1 1 0 0,0 0-1 0 0,-1 0 0 0 0,0-1 0 0 0,2 1 1 0 0,-2 0-1 0 0,1 0 0 0 0,-1 0 0 0 0,0 0 0 0 0,0 1 1 0 0,-1 0-1 0 0,1-1 0 0 0,0 1 0 0 0,0-1 1 0 0,0 1-1 0 0,0-2 0 0 0,-1 2 0 0 0,1-1 0 0 0,0 5 1 0 0,3-1 121 0 0,13 29 251 0 0,-4 1 0 0 0,1-1-1 0 0,14 62 1 0 0,-26-90-412 0 0,0 7 0 0 0,1-1 0 0 0,1 0 0 0 0,0-1 0 0 0,7 13 0 0 0,-11-24-39 0 0,1 1 0 0 0,-1-1 1 0 0,0 1-1 0 0,0 0 0 0 0,0-1 0 0 0,1 1 1 0 0,-1-1-1 0 0,1 1 0 0 0,-1-1 0 0 0,1 1 1 0 0,-1-1-1 0 0,1 0 0 0 0,-1 1 0 0 0,1-1 1 0 0,0 0-1 0 0,-1 1 0 0 0,1-1 0 0 0,0 0 1 0 0,-1 0-1 0 0,1 0 0 0 0,0 2 0 0 0,-1-2 1 0 0,1 0-1 0 0,0 0 0 0 0,-1 0 0 0 0,1 0 1 0 0,0 0-1 0 0,-1 0 0 0 0,1-2 0 0 0,1 2 1 0 0,-1 0-368 0 0,4-8-767 0 0,15-28 1032 0 0,-13 18 55 0 0,5-27-47 0 0,-3 2 121 0 0,-1-6 25 0 0,1-3 142 0 0,-5 27-67 0 0,-3 19 23 0 0,0-1 94 0 0,5-23 40 0 0,-5 22 1889 0 0,2 8-2117 0 0,0 0 1 0 0,0 0-1 0 0,0 0 1 0 0,0 0-1 0 0,0 1 1 0 0,0-1-1 0 0,0 1 0 0 0,4 1 1 0 0,-5-1-19 0 0,-1 1 0 0 0,1-1 1 0 0,-1 1-1 0 0,0 0 0 0 0,1-1 0 0 0,-2-1 1 0 0,1 2-1 0 0,0 0 0 0 0,0-1 0 0 0,1 1 1 0 0,-1 0-1 0 0,-1 0 0 0 0,1 0 1 0 0,0 0-1 0 0,0 1 0 0 0,32 106 1 0 0,5 14 0 0 0,-36-119 9 0 0,-1 1-34 0 0,1-1 1 0 0,1 1-1 0 0,-1-1 1 0 0,3 7-1 0 0,-4-10-39 0 0,-1 0 0 0 0,1 0 1 0 0,-1-1-1 0 0,1 1 0 0 0,0-1 0 0 0,-1 1 0 0 0,1-1 1 0 0,0 1-1 0 0,-1-1 0 0 0,1 1 0 0 0,1-1 0 0 0,-1 2 1 0 0,-1-2-1 0 0,1 0 0 0 0,0 0 0 0 0,0 0 0 0 0,0 0 0 0 0,0 0 1 0 0,-1 0-1 0 0,0 0 0 0 0,1 0 0 0 0,0 0 0 0 0,0 0 1 0 0,0 0-1 0 0,0 0 0 0 0,-1 0 0 0 0,1 0 0 0 0,0 0 1 0 0,0 0-1 0 0,2-2 0 0 0,-2 2-51 0 0,3-8-234 0 0,11-26 169 0 0,-12 25-4 0 0,0 1 31 0 0,12-33 122 0 0,3 1 42 0 0,-14 31 295 0 0,3 4-30 0 0,23-11 11 0 0,-29 15-233 0 0,1 1 1 0 0,-1-1-1 0 0,0 1 1 0 0,1-1-1 0 0,-1 1 0 0 0,1 0 1 0 0,-1 0-1 0 0,0 0 1 0 0,2 0-1 0 0,-3 0 0 0 0,2 0 1 0 0,-1 0-1 0 0,1 0 1 0 0,-1 0-1 0 0,1 1 0 0 0,-1-1 1 0 0,0 0-1 0 0,1 1 1 0 0,-1 0-1 0 0,0-1 0 0 0,2 2 1 0 0,1 0 152 0 0,-1 2 0 0 0,1-1 0 0 0,-1-2 0 0 0,5 9 0 0 0,-5-7-195 0 0,0 0-11 0 0,1 3-1 0 0,-1-2 1 0 0,0 1-1 0 0,0 0 1 0 0,0 1-1 0 0,-2-2 1 0 0,2 1 0 0 0,-1 1-1 0 0,0-1 1 0 0,-1 1-1 0 0,1-1 1 0 0,-1 1 0 0 0,-1 0-1 0 0,1-1 1 0 0,-1 1-1 0 0,0 0 1 0 0,0-1-1 0 0,-1 2 1 0 0,1-3 0 0 0,-1 3-1 0 0,0-2 1 0 0,-1 1-1 0 0,1-1 1 0 0,-1 0 0 0 0,0 1-1 0 0,-1-1 1 0 0,1 0-1 0 0,-1 0 1 0 0,0 1-1 0 0,0-3 1 0 0,-1 2 0 0 0,1 0-1 0 0,-1-2 1 0 0,0 1-1 0 0,0 1 1 0 0,-1-1 0 0 0,1-2-1 0 0,-7 6 1 0 0,10-7-51 0 0,0 0 1 0 0,0 0 0 0 0,0-1 0 0 0,0 1-1 0 0,-1-1 1 0 0,1 1 0 0 0,0-1 0 0 0,0 0 0 0 0,0 0-1 0 0,-1 0 1 0 0,1 0 0 0 0,0 2 0 0 0,-1-2-1 0 0,1 0 1 0 0,0 0 0 0 0,-1 0 0 0 0,1-2-1 0 0,0 2 1 0 0,-1 0 0 0 0,1 0 0 0 0,0 0-1 0 0,1 0 1 0 0,-3 0 0 0 0,2-1 0 0 0,0 0-1 0 0,0 1 1 0 0,0-1 0 0 0,0 0 0 0 0,0 1 0 0 0,0-1-1 0 0,0 0 1 0 0,0 0 0 0 0,0 0 0 0 0,0 0-1 0 0,-1-2 1 0 0,-10-17-3444 0 0,6-4-4726 0 0</inkml:trace>
  <inkml:trace contextRef="#ctx0" brushRef="#br0" timeOffset="5760.21">932 1396 15199 0 0,'-24'53'9713'0'0,"19"-39"-8362"0"0,2 0 0 0 0,-5 17 1 0 0,6-25-1208 0 0,1 1 1 0 0,1 0-1 0 0,-1 0 1 0 0,1 0 0 0 0,0 0-1 0 0,1 0 1 0 0,0-1-1 0 0,0 1 1 0 0,0 1-1 0 0,2-3 1 0 0,-2 3 0 0 0,2-3-1 0 0,-1 3 1 0 0,0-3-1 0 0,5 9 1 0 0,-5-12-145 0 0,0 0 0 0 0,-1 0 0 0 0,0-1 0 0 0,0 1 0 0 0,0-1 0 0 0,0 0 0 0 0,1 2 0 0 0,-1-2 0 0 0,1-1 0 0 0,0 1 0 0 0,0 0 0 0 0,0 0 0 0 0,0 0 0 0 0,0-1 0 0 0,-2 1 0 0 0,2 0 0 0 0,0-1 0 0 0,0 1 0 0 0,0-1 0 0 0,1 0 0 0 0,-1 0 0 0 0,0 0 0 0 0,3 0 0 0 0,10-5 0 0 0,16-12-21 0 0,-24 13-86 0 0,-1-4-157 0 0,20-30 151 0 0,-21 31 107 0 0,-1-3 0 0 0,0 1 1 0 0,4-12-1 0 0,-5 7 14 0 0,1 5 37 0 0,-2-2-1 0 0,1 3 1 0 0,0-12 0 0 0,0 7 28 0 0,-1 4 64 0 0,0-1 1 0 0,1-18-1 0 0,-1 15-52 0 0,-1 5 22 0 0,0-1 0 0 0,0 1-1 0 0,-1-12 1 0 0,0 9-22 0 0,1 6 1 0 0,-1-2-1 0 0,0 0 0 0 0,0 1 1 0 0,-2-9-1 0 0,-3-23 128 0 0,3 26-199 0 0,-1 1 0 0 0,-5-18 0 0 0,7 27-12 0 0,0 1 1 0 0,0-1 0 0 0,0-2 0 0 0,0 2 0 0 0,0 0 0 0 0,0 0 0 0 0,0 0 0 0 0,-1 0 0 0 0,1 1-1 0 0,-1-1 1 0 0,0 0 0 0 0,1 0 0 0 0,-1 1 0 0 0,0-2 0 0 0,0 2 0 0 0,0 0 0 0 0,0 0-1 0 0,-4-1 1 0 0,5 1-2 0 0,0 1-1 0 0,0 0 0 0 0,1 0 1 0 0,-1 0-1 0 0,0 0 0 0 0,0 0 1 0 0,0 0-1 0 0,1 0 1 0 0,-1 1-1 0 0,0-1 0 0 0,0 0 1 0 0,1 0-1 0 0,-1 1 0 0 0,1-1 1 0 0,-1 0-1 0 0,1 1 0 0 0,-2-1 1 0 0,1 0-1 0 0,1 0 1 0 0,-1 0-1 0 0,1 1 0 0 0,-1 0 1 0 0,0-1-1 0 0,1 1 0 0 0,-1-1 1 0 0,1 2-1 0 0,0-1 0 0 0,-1-1 1 0 0,1 1-1 0 0,-1 0 1 0 0,1-1-1 0 0,0 1 0 0 0,0 0 1 0 0,-1 0-1 0 0,1-1 0 0 0,0 2 1 0 0,-2 4-2 0 0,1-1 0 0 0,0 1 1 0 0,0 9-1 0 0,1-14 1 0 0,0 21-17 0 0,0-1-1 0 0,0 1 1 0 0,3-2 0 0 0,0 2-1 0 0,7 23 1 0 0,-1-9-18 0 0,3 1 1 0 0,16 34-1 0 0,-21-54 56 0 0,0-3 0 0 0,1 1-1 0 0,1-1 1 0 0,11 15 0 0 0,-16-24-14 0 0,-1-2-1 0 0,0 3 1 0 0,2-2-1 0 0,0-2 1 0 0,-1 3-1 0 0,1-1 1 0 0,-1-1-1 0 0,1 0 1 0 0,-1 0-1 0 0,2-1 1 0 0,-1 1-1 0 0,0 0 0 0 0,1-1 1 0 0,-1-1-1 0 0,10 2 1 0 0,3-4-7 0 0,-13 0 0 0 0,2 0 0 0 0,-2 0 0 0 0,0-1 0 0 0,8-4 0 0 0,-4 2 0 0 0,-3 0 0 0 0,1-1 0 0 0,0 1 0 0 0,10-11 0 0 0,-12 10 0 0 0,2 0 0 0 0,-3-2 0 0 0,1 0 0 0 0,1 1 0 0 0,3-9 0 0 0,-4 4 0 0 0,0 2 0 0 0,-1-2 0 0 0,4-14 0 0 0,-4 14 0 0 0,-3 0 0 0 0,2-14 0 0 0,-2 20 0 0 0,-1-2 0 0 0,1 1 0 0 0,-1-1 0 0 0,-2-11 0 0 0,3 18 0 0 0,-1 0 0 0 0,0 0 0 0 0,0 0 0 0 0,0-1 0 0 0,0 1 0 0 0,-1 0 0 0 0,1-1 0 0 0,0 1 0 0 0,0 0 0 0 0,0-1 0 0 0,0 1 0 0 0,0 0 0 0 0,0 0 0 0 0,0-1 0 0 0,-1 1 0 0 0,1 0 0 0 0,0-1 0 0 0,0 1 0 0 0,0 0 0 0 0,-1 0 0 0 0,1-1 0 0 0,0 1 0 0 0,-1 0 0 0 0,-4 3 0 0 0,-3 12 0 0 0,5-5 0 0 0,1 1 0 0 0,-1 0 0 0 0,1 1 0 0 0,1 0 0 0 0,0-1 0 0 0,1 0 0 0 0,1 1 0 0 0,-1-1 0 0 0,5 15 0 0 0,-4-19 0 0 0,1 0 0 0 0,-2 0 0 0 0,3 0 0 0 0,-1 0 0 0 0,1 0 0 0 0,-1-1 0 0 0,3 0 0 0 0,-3 1 0 0 0,2-1 0 0 0,0-1 0 0 0,1 2 0 0 0,-1-3 0 0 0,0 3 0 0 0,1-3 0 0 0,11 10 0 0 0,-14-14 0 0 0,0 2 0 0 0,0-1 0 0 0,0 1 0 0 0,0-1 0 0 0,0-1 0 0 0,0 1 0 0 0,1 0 0 0 0,-1-1 0 0 0,0 1 0 0 0,3-1 0 0 0,10-4 0 0 0,-8-1 0 0 0,0 3 0 0 0,-1-3 0 0 0,11-9 0 0 0,-12 9 0 0 0,1-1 0 0 0,0 0 0 0 0,-2 0 0 0 0,1 0 0 0 0,5-8 0 0 0,-6 5 0 0 0,-1 1 0 0 0,1 2 0 0 0,-1-4 0 0 0,1-9 0 0 0,9-40 0 0 0,-5-7 0 0 0,-6 35 0 0 0,-1 2 0 0 0,-2-1 0 0 0,-1 0 0 0 0,-2 0 0 0 0,0 1 0 0 0,-12-36 0 0 0,13 51-9 0 0,-19-54-182 0 0,17 58 156 0 0,2 2 0 0 0,-2-2 0 0 0,1 1 0 0 0,-12-15 0 0 0,15 24 39 0 0,1 0 0 0 0,0-1 0 0 0,0 1-1 0 0,0 0 1 0 0,-1-1 0 0 0,1 1-1 0 0,0 0 1 0 0,-1-1 0 0 0,1 1 0 0 0,0 0-1 0 0,-2 0 1 0 0,2-1 0 0 0,0 1 0 0 0,0 0-1 0 0,0 0 1 0 0,0 0 0 0 0,-1-2-1 0 0,1 2 1 0 0,0 0 0 0 0,-1 0 0 0 0,1 0-1 0 0,-1 0 1 0 0,1 0 0 0 0,0 0 0 0 0,-1 0-1 0 0,1 0 1 0 0,-1 0 0 0 0,0 0 0 0 0,1 0 1 0 0,-1 2 0 0 0,1-2 1 0 0,-1 1-1 0 0,1-1 0 0 0,-1 1 1 0 0,1-1-1 0 0,0 1 0 0 0,-1-1 1 0 0,1 1-1 0 0,0-1 0 0 0,-1 1 1 0 0,1-1-1 0 0,0 1 1 0 0,0-1-1 0 0,-1 1 0 0 0,-3 28 67 0 0,3-5-63 0 0,2 1 0 0 0,1-1 0 0 0,0 1-1 0 0,2-1 1 0 0,1 0 0 0 0,14 45 0 0 0,5-7 15 0 0,39 77-1 0 0,-50-111-108 0 0,35 51 0 0 0,-40-68 15 0 0,-1-2 1 0 0,2 0-1 0 0,-1 1 0 0 0,1-1 0 0 0,2 0 1 0 0,-2-2-1 0 0,19 14 0 0 0,-9-12-754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6-01-20T15:33:10.849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0 150 14279 0 0,'0'0'3166'0'0,"2"-7"-2276"0"0,2-18 2 0 0,-3 19-16 0 0,1-3-4 0 0,7-20 0 0 0,-7 21-69 0 0,2 2-291 0 0,13-19-127 0 0,-13 17-29 0 0,2 5 1 0 0,20-12 22 0 0,-25 15-347 0 0,-1-1 0 0 0,1 1 0 0 0,0 0 0 0 0,0 0 0 0 0,0-1 0 0 0,0 1 0 0 0,0 0 0 0 0,0-2 0 0 0,0 2 0 0 0,0 0 0 0 0,1 0 0 0 0,5-2 94 0 0,-4 1-67 0 0,-1 1-1 0 0,1-1 1 0 0,0 1-1 0 0,-1-1 1 0 0,1 1 0 0 0,-1 0-1 0 0,1 0 1 0 0,0 1 0 0 0,-1-1-1 0 0,5 1 1 0 0,5 1 144 0 0,-1 1 0 0 0,1-2 0 0 0,-1 2 0 0 0,1 1 0 0 0,-1 1 0 0 0,0-1 0 0 0,15 10 0 0 0,-10-2 116 0 0,0 0 1 0 0,-2 1 0 0 0,1 0-1 0 0,-2 2 1 0 0,1 0-1 0 0,-2 0 1 0 0,18 29 0 0 0,-12-13 234 0 0,-1 1 0 0 0,-2 0 0 0 0,16 46 0 0 0,-12-11-398 0 0,16 105 1 0 0,-27-124-294 0 0,-13-75 153 0 0,-2 0 0 0 0,-11-29 0 0 0,13 43 12 0 0,-2-1 0 0 0,-11-21-1 0 0,14 29-13 0 0,0 0 1 0 0,0 1-1 0 0,-1 0 0 0 0,1-1 0 0 0,-1 2 1 0 0,0 0-1 0 0,-7-6 0 0 0,10 9-10 0 0,0 0 0 0 0,0-2 0 0 0,0 2 0 0 0,-1 0 0 0 0,1 0 0 0 0,0 0 0 0 0,-1 1 0 0 0,1-1-1 0 0,0 1 1 0 0,-1-1 0 0 0,1 1 0 0 0,-1 0 0 0 0,1-1 0 0 0,0 1 0 0 0,-1 1 0 0 0,1-1 0 0 0,-6 1 0 0 0,5 0-3 0 0,-1 1 0 0 0,1-1 0 0 0,-1 2 0 0 0,1-2 0 0 0,0 1 0 0 0,-1 0 0 0 0,1 0 0 0 0,0 0 0 0 0,0 2 0 0 0,-4 3 0 0 0,0 2-2 0 0,-1-1 0 0 0,1 3 0 0 0,1-1 0 0 0,0 0 0 0 0,0 2 0 0 0,-5 14 0 0 0,4-7 29 0 0,-8 37 1 0 0,13-48-117 0 0,1 0 1 0 0,0 2-1 0 0,0-3 0 0 0,1 2 1 0 0,0 0-1 0 0,1-1 1 0 0,1 10-1 0 0,-2-17 1 0 0,0 1 1 0 0,1-1-1 0 0,-1 0 1 0 0,1 1-1 0 0,-1-1 1 0 0,1 0-1 0 0,-1 1 1 0 0,1-1-1 0 0,0 1 1 0 0,0-1-1 0 0,-1 0 1 0 0,1-1-1 0 0,0 1 0 0 0,1 1 1 0 0,-1-1-231 0 0,0-1 1 0 0,0 1 0 0 0,0-1-1 0 0,0 2 1 0 0,1-2 0 0 0,-1 1-1 0 0,0-1 1 0 0,0 0 0 0 0,0 0-1 0 0,0 1 1 0 0,2-1-1 0 0</inkml:trace>
  <inkml:trace contextRef="#ctx0" brushRef="#br0" timeOffset="817.93">585 910 14279 0 0,'0'0'70'0'0,"0"0"0"0"0,0 0 0 0 0,0-1 0 0 0,0 1 0 0 0,-1 0 0 0 0,1 0 0 0 0,0 0 0 0 0,0 0 0 0 0,0 0 0 0 0,0 0 0 0 0,0 0 0 0 0,0 0 0 0 0,0 0-1 0 0,0 0 1 0 0,-1 0 0 0 0,1 0 0 0 0,0 0 0 0 0,0-1 0 0 0,0 1 0 0 0,0 0 0 0 0,0 0 0 0 0,0 0 0 0 0,0 0 0 0 0,0 0 0 0 0,0 0 0 0 0,0 0 0 0 0,0-1 0 0 0,0 1 0 0 0,0 0 0 0 0,0 0 0 0 0,0 0-1 0 0,0 0 1 0 0,0 0 0 0 0,0 0 0 0 0,0-1 0 0 0,0 1 0 0 0,0 0 0 0 0,0 0 0 0 0,0 0 0 0 0,0 0 0 0 0,0 0 0 0 0,4-20 4302 0 0,-1 8-4110 0 0,0 3 58 0 0,-1 1 1 0 0,1-1-1 0 0,6-12 0 0 0,12-30 922 0 0,4-12-74 0 0,67-142 1102 0 0,-25 80-746 0 0,-55 103-1101 0 0,26-45 161 0 0,-11 13-105 0 0,-2 4-287 0 0,-9 21-127 0 0,-12 21-30 0 0,1 1-125 0 0,13-20-56 0 0,-14 20-13 0 0</inkml:trace>
  <inkml:trace contextRef="#ctx0" brushRef="#br0" timeOffset="1342.26">971 644 10015 0 0,'0'0'3055'0'0,"-1"-5"-818"0"0,1-3-1388 0 0,0 5-392 0 0,0 2 1 0 0,0-2 0 0 0,0 0 0 0 0,-1-1 0 0 0,1 1-1 0 0,-1 1 1 0 0,-1-4 0 0 0,2 5-276 0 0,0 0 1 0 0,0 0 0 0 0,0 1-1 0 0,-1-1 1 0 0,1 0-1 0 0,-1 0 1 0 0,1 1-1 0 0,0-1 1 0 0,-1 0-1 0 0,1 0 1 0 0,-1 1-1 0 0,0-1 1 0 0,1 1-1 0 0,-1-1 1 0 0,1 1 0 0 0,-1 0-1 0 0,0-2 1 0 0,1 2-1 0 0,-1-1 1 0 0,0 1-1 0 0,0 0 1 0 0,0-1-1 0 0,1 1 1 0 0,-3-1-1 0 0,2 1 12 0 0,0 0-1 0 0,-1 0 0 0 0,1 1 0 0 0,-1-1 0 0 0,1 0 0 0 0,0 0 0 0 0,-1 1 0 0 0,1-1 0 0 0,0 1 1 0 0,-1-1-1 0 0,1 2 0 0 0,0-2 0 0 0,-2 2 0 0 0,-1 0 193 0 0,1 1 0 0 0,-1 0 0 0 0,1 1 0 0 0,0-2 0 0 0,0 1 0 0 0,0 0 0 0 0,1 1 0 0 0,-1 0-1 0 0,-2 4 1 0 0,1 3-277 0 0,0 2-1 0 0,1-1 0 0 0,0 0 0 0 0,0 0 1 0 0,2 1-1 0 0,-1 0 0 0 0,2-1 0 0 0,0 1 1 0 0,0-1-1 0 0,1 1 0 0 0,0 0 0 0 0,1 0 1 0 0,1-1-1 0 0,0 0 0 0 0,5 13 0 0 0,-7-22-385 0 0,0-2-1 0 0,0 2 1 0 0,1-1-1 0 0,-1 0 0 0 0,0 0 1 0 0,1 0-1 0 0,0-1 1 0 0,3 4-1 0 0,-5-4-49 0 0,1-1 1 0 0,0 1-1 0 0,0 0 0 0 0,0-1 1 0 0,0 0-1 0 0,0 1 0 0 0,0-1 1 0 0,0 1-1 0 0,0-1 0 0 0,0 0 1 0 0,0 0-1 0 0,0 0 0 0 0,1 1 0 0 0</inkml:trace>
  <inkml:trace contextRef="#ctx0" brushRef="#br0" timeOffset="1867.23">1093 664 21191 0 0,'-1'1'125'0'0,"1"-1"0"0"0,-1 0 0 0 0,1 1 0 0 0,0-1 0 0 0,-1 0 0 0 0,1 1-1 0 0,-1-1 1 0 0,1 0 0 0 0,0 1 0 0 0,0-1 0 0 0,-1 1 0 0 0,1-1 0 0 0,0 1 0 0 0,0-1 0 0 0,-1 2 0 0 0,1-2-1 0 0,0 1 1 0 0,0-1 0 0 0,0 1 0 0 0,0-1 0 0 0,0 0 0 0 0,0 0 0 0 0,0 1 0 0 0,0-1 0 0 0,0 1 0 0 0,0-1-1 0 0,0 1 1 0 0,0 0 0 0 0,0-1 0 0 0,0 1 0 0 0,1 0 0 0 0,3 25 630 0 0,-3-20-326 0 0,0 8-141 0 0,2 0-1 0 0,0 0 0 0 0,0 1 0 0 0,1-2 1 0 0,1 0-1 0 0,7 17 0 0 0,-12-30-285 0 0,1 1-10 0 0,0 0 1 0 0,-1 0-1 0 0,1 0 1 0 0,0 0-1 0 0,-1 0 1 0 0,1 0-1 0 0,0 0 1 0 0,0-1-1 0 0,0 0 1 0 0,0 1-1 0 0,0 0 1 0 0,2 2-1 0 0,-3-3-1 0 0,0 0-1 0 0,1 0 1 0 0,-1 0 0 0 0,1 0-1 0 0,-1 0 1 0 0,0 0 0 0 0,1 0-1 0 0,-1 0 1 0 0,0 0 0 0 0,1 0-1 0 0,-1 0 1 0 0,1-2 0 0 0,-1 2-1 0 0,0 0 1 0 0,1 0 0 0 0,-1 0-1 0 0,0 0 1 0 0,1 0 0 0 0,-1-1-1 0 0,0 1 1 0 0,1 0 0 0 0,-1 0-1 0 0,0-1 1 0 0,0 1 0 0 0,1-1-1 0 0,0 0-47 0 0,1 0 0 0 0,-1-1-1 0 0,0 0 1 0 0,0 0 0 0 0,0-2-1 0 0,0 2 1 0 0,1-3 0 0 0,9-34-13 0 0,-2-7 72 0 0,-6 32 17 0 0,-2 10 5 0 0,0-1-1 0 0,0 1 1 0 0,-1-1 0 0 0,1-6 76 0 0,0 3 34 0 0,7-30 183 0 0,-8 38-304 0 0,-1 0 0 0 0,1-1 0 0 0,0 1 0 0 0,0 0 0 0 0,0 0-1 0 0,0 0 1 0 0,0 0 0 0 0,0 0 0 0 0,0 0 0 0 0,0 0 0 0 0,0 0 0 0 0,0 0 0 0 0,0 0 0 0 0,0-1 0 0 0,0 1-1 0 0,0 0 1 0 0,0 0 0 0 0,0 0 0 0 0,0 0 0 0 0,0 0 0 0 0,0 0 0 0 0,0 0 0 0 0,0 0 0 0 0,0 0 0 0 0,0 0-1 0 0,0-1 1 0 0,1 1 0 0 0,-1 0 0 0 0,0 0 0 0 0,0 0 0 0 0,0 0 0 0 0,0 0 0 0 0,0 0 0 0 0,0 0 0 0 0,0 0-1 0 0,0 0 1 0 0,0 0 0 0 0,0 0 0 0 0,0 0 0 0 0,0 0 0 0 0,0 0 0 0 0,1 0 0 0 0,-1 0 0 0 0,0 0-1 0 0,0-1 1 0 0,0 1 0 0 0,0 0 0 0 0,0 0 0 0 0,0 0 0 0 0,0 0 0 0 0,0 0 0 0 0,0 0 0 0 0,1 0 0 0 0,-1 0-1 0 0,0 1 1 0 0,0-1 0 0 0,0 0 0 0 0,0 0 0 0 0,0 0 0 0 0,0 0 0 0 0,0 0 0 0 0,0 0 0 0 0,0 0-1 0 0,3 7 484 0 0,1 14 47 0 0,-2-9-311 0 0,-2-6-86 0 0,0 0 0 0 0,1-1 0 0 0,0 1 0 0 0,4 9 0 0 0,-5-14-151 0 0,0 0 0 0 0,0-1 0 0 0,1 1 0 0 0,-1 0 0 0 0,1 0 0 0 0,-1-1 0 0 0,1 1 0 0 0,-1-1 0 0 0,1 2-1 0 0,-1-2 1 0 0,1 1 0 0 0,0-1 0 0 0,-1 1 0 0 0,1-1 0 0 0,0 1 0 0 0,0-1 0 0 0,-1 1 0 0 0,1-1 0 0 0,0 1 0 0 0,0-1 0 0 0,-1 0 0 0 0,1 0 0 0 0,0 1 0 0 0,0-1 0 0 0,0 0 0 0 0,0 0 0 0 0,0 0-1 0 0,-1 0 1 0 0,1 0 0 0 0,0 0 0 0 0,0 0 0 0 0,0 0 0 0 0,0 0 0 0 0,0-1 0 0 0,1 1 0 0 0,-1-1-240 0 0,5-5-271 0 0,18-17 233 0 0,-18 16-6 0 0,-1 1-6 0 0,14-23 8 0 0,-15 22 41 0 0,1-1 19 0 0,12-27 3 0 0,-13 27 20 0 0,0 0 84 0 0,11-25 37 0 0,-11 24 10 0 0,0 2 13 0 0,13-21 61 0 0,-13 22 33 0 0,0 6 39 0 0,-3 0-72 0 0,0 0 28 0 0,0 1 1 0 0,0-1-1 0 0,0 0 1 0 0,0 1-1 0 0,0-1 1 0 0,0 1-1 0 0,0-1 1 0 0,0 1-1 0 0,0-1 1 0 0,-1 1-1 0 0,1 0 1 0 0,0-1-1 0 0,0 1 1 0 0,0 0-1 0 0,-1-1 1 0 0,1 0-1 0 0,0 1 0 0 0,-1 1 1 0 0,1-1-1 0 0,-1 0 1 0 0,1 0-1 0 0,-1 0 1 0 0,1 0-1 0 0,-1 0 1 0 0,0 0-1 0 0,1 0 1 0 0,-1 0-1 0 0,0 0 1 0 0,0 0-1 0 0,0 1 1 0 0,0-1-1 0 0,2 106 2541 0 0,-3-79-2272 0 0,1 2-1 0 0,1-1 1 0 0,8 43-1 0 0,-4-43-366 0 0,-4-21-336 0 0,1 2 0 0 0,-1-2 0 0 0,2 2 0 0 0,-1-3 0 0 0,1 3 0 0 0,0-3 1 0 0,1 2-1 0 0,5 8 0 0 0,-6-13-523 0 0,0-2-79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6-01-20T15:33:17.647"/>
    </inkml:context>
    <inkml:brush xml:id="br0">
      <inkml:brushProperty name="width" value="0.05" units="cm"/>
      <inkml:brushProperty name="height" value="0.05" units="cm"/>
      <inkml:brushProperty name="color" value="#E71224"/>
    </inkml:brush>
  </inkml:definitions>
  <inkml:trace contextRef="#ctx0" brushRef="#br0">406 329 4143 0 0,'0'0'536'0'0,"0"-5"36"0"0,-1-2 185 0 0,0-2-1 0 0,0 2 1 0 0,-1-2-1 0 0,0 1 1 0 0,-1 0-1 0 0,0 0 0 0 0,-4-8 1 0 0,4 9-252 0 0,1 3 1 0 0,-1-1 0 0 0,-1 1-1 0 0,1-2 1 0 0,-1 3-1 0 0,0-2 1 0 0,0 0 0 0 0,0 1-1 0 0,1 0 1 0 0,-3 2-1 0 0,-6-8 1 0 0,10 9-307 0 0,-1 1 0 0 0,1-1 0 0 0,0 0 0 0 0,1 1 0 0 0,-3-1 0 0 0,2 1 0 0 0,0 0 0 0 0,0 0 0 0 0,0 0 0 0 0,0 0 0 0 0,-1 0 0 0 0,0 0 0 0 0,1 1 0 0 0,0-1 0 0 0,0 1 0 0 0,-4 1 0 0 0,-3 2 318 0 0,-1 1-1 0 0,-11 5 0 0 0,15-6-338 0 0,-9 4 11 0 0,-1 3 0 0 0,2-1-1 0 0,0 3 1 0 0,0-1 0 0 0,0 0-1 0 0,2 3 1 0 0,-18 22 0 0 0,13-12-1 0 0,1-1 0 0 0,1 2 0 0 0,1 0 0 0 0,-11 31 0 0 0,19-41-71 0 0,1 0 1 0 0,0 1-1 0 0,1-1 1 0 0,0 1-1 0 0,2 1 1 0 0,-2 29-1 0 0,5-34-51 0 0,-1 0-1 0 0,2-1 0 0 0,0 0 1 0 0,0 0-1 0 0,1 0 0 0 0,0 1 1 0 0,1-1-1 0 0,1-1 0 0 0,0 1 1 0 0,7 11-1 0 0,11 15 1 0 0,3-3 0 0 0,45 50-1 0 0,-40-48 48 0 0,51 72 0 0 0,-78-102-57 0 0,1-1 0 0 0,-2 1 1 0 0,-1 0-1 0 0,1 0 0 0 0,-1 0 1 0 0,0 1-1 0 0,1-1 0 0 0,-2 1 1 0 0,0-1-1 0 0,-1 1 0 0 0,1 0 1 0 0,-1 7-1 0 0,-1 1 88 0 0,-1-1-1 0 0,-2 0 0 0 0,1 1 1 0 0,-11 28-1 0 0,-35 86 369 0 0,-25 67-146 0 0,65-164-359 0 0,0-1 0 0 0,3 1 0 0 0,1 1-1 0 0,-2 41 1 0 0,7-66-7 0 0,0 1 0 0 0,0-3 0 0 0,1 3 0 0 0,0-1 0 0 0,-1 0 0 0 0,2 0 0 0 0,1-1 0 0 0,0 2 0 0 0,0-3 0 0 0,0 3 0 0 0,0-3 0 0 0,2 2 0 0 0,-1-2 0 0 0,7 10 0 0 0,2-5 0 0 0,10 2 0 0 0,-15-10-4 0 0,-6-2-4 0 0,0-1-1 0 0,0 0 1 0 0,2 0-1 0 0,-2 0 1 0 0,1 0-1 0 0,-2 1 0 0 0,2-2 1 0 0,0 1-1 0 0,4-1 1 0 0,21 4-82 0 0,2-1 19 0 0,-26-3 63 0 0,1 0-1 0 0,-2 1 0 0 0,1-1 1 0 0,0 1-1 0 0,6 2 1 0 0,23 6-3 0 0,-25-7 29 0 0,0 1-1 0 0,-1 2 1 0 0,2-1-1 0 0,-3 0 1 0 0,2 0-1 0 0,-2 2 1 0 0,0-1-1 0 0,0 0 1 0 0,0 1-1 0 0,0 0 1 0 0,7 9-1 0 0,3 7 141 0 0,28 50-1 0 0,-29-45-114 0 0,-11-18-31 0 0,38 57 120 0 0,-36-56-116 0 0,2 0 0 0 0,-2-2 0 0 0,3 1 0 0 0,15 12 0 0 0,-10-11-16 0 0,11 0 0 0 0,-18-7-2 0 0,-1-2-1 0 0,1 0 1 0 0,-1 0-1 0 0,8 0 1 0 0,-4-1-10 0 0,0-1 0 0 0,-2 0 0 0 0,15-4 0 0 0,-10 2 3 0 0,1 0-10 0 0,-3 0 0 0 0,19-10 1 0 0,20-4-4 0 0,-39 14 8 0 0,0 1 0 0 0,23-3 0 0 0,-29 5 12 0 0,1 0 0 0 0,0 0 0 0 0,0 1 1 0 0,-1-1-1 0 0,10 4 0 0 0,2 2 2 0 0,-2 1 0 0 0,1 1 0 0 0,0 0 0 0 0,-1 1 0 0 0,22 18 0 0 0,22 11 0 0 0,86 39 0 0 0,-120-66 0 0 0,14-1 0 0 0,4-1 0 0 0,1-7 0 0 0,0-6 0 0 0,3-7 0 0 0,6-3-11 0 0,4-5-31 0 0,1-3 20 0 0,1-4-20 0 0,-5-3 31 0 0,-4 1 11 0 0,3-2 0 0 0,1 2 0 0 0,-6 7 0 0 0,-39 19 0 0 0,1 0 0 0 0,14-2 0 0 0,-13 3 4 0 0,-8 0 6 0 0,0 1-1 0 0,1-1 0 0 0,-1 1 1 0 0,1 0-1 0 0,-1 0 1 0 0,0 1-1 0 0,1-1 1 0 0,3 2-1 0 0,3 0 27 0 0,-1 0 0 0 0,0 0 0 0 0,1 0-1 0 0,-1 2 1 0 0,15 8 0 0 0,14 12 270 0 0,-23-13-198 0 0,0-2 1 0 0,0 0-1 0 0,0-1 1 0 0,23 9-1 0 0,-17-12-108 0 0,12 0 0 0 0,-25-4-3 0 0,1-1 1 0 0,-3 0-1 0 0,10-1 0 0 0,27-7-55 0 0,-25 2-17 0 0,27-16-40 0 0,-37 14 39 0 0,24-19 11 0 0,-17 12-2 0 0,13-20-10 0 0,-16 17 10 0 0,13-26 54 0 0,-19 32 11 0 0,-2 5-9 0 0,-1 2 1 0 0,-1-3 0 0 0,0 2 0 0 0,1-7 0 0 0,8-23-1 0 0,3-9 11 0 0,-1-5 0 0 0,1 10 15 0 0,-14 38-8 0 0,0 1 0 0 0,0 0 0 0 0,1-1-1 0 0,-1 1 1 0 0,1 0 0 0 0,0-1 0 0 0,0 2 0 0 0,-1-1 0 0 0,4-3 0 0 0,16-23 61 0 0,-15 19 157 0 0,3 7-122 0 0,19-8 1 0 0,-21 6 64 0 0,2 1-115 0 0,0 1-43 0 0,26-5 71 0 0,-26 4-69 0 0,-1 1 2 0 0,-1 0 1 0 0,1-2-1 0 0,10-4 0 0 0,28-11-3 0 0,-29 11-36 0 0,-9 5 3 0 0,-1-1-1 0 0,0 0 1 0 0,0 0-1 0 0,0-2 1 0 0,8-3-1 0 0,-4 0-3 0 0,30-19-172 0 0,-6 0 118 0 0,-25 20 0 0 0,-3 0 13 0 0,34-30 54 0 0,1-12 13 0 0,-12 6 0 0 0,-2-1 0 0 0,-3-4 0 0 0,-2 3 0 0 0,-2-4 0 0 0,1-6 0 0 0,-6 6 0 0 0,-3 6 0 0 0,2-8 64 0 0,-2 6 64 0 0,0 2 1 0 0,1 2 22 0 0,-2-1-4 0 0,-8 31-137 0 0,7-31 53 0 0,-3-1-51 0 0,-6 31-5 0 0,2-20 39 0 0,-3 3-35 0 0,-4-3 5 0 0,-9-33 246 0 0,6 29 429 0 0,-54-194 60 0 0,49 195-740 0 0,-2 1 0 0 0,-1 0 1 0 0,-2 0-1 0 0,-31-45 0 0 0,35 62-11 0 0,-1 1 0 0 0,0 0 0 0 0,-19-14 0 0 0,-52-39 0 0 0,-13-11 0 0 0,75 59 0 0 0,-1 0 0 0 0,-37-23 0 0 0,50 36 0 0 0,1 2 0 0 0,0 2 0 0 0,-2-2 0 0 0,0 1 0 0 0,1 1 0 0 0,-1 1 0 0 0,1 0 0 0 0,-1 1 0 0 0,-17-2 0 0 0,4 3 0 0 0,-2 2 0 0 0,1 0 0 0 0,2 2 0 0 0,-2 2 0 0 0,1-1 0 0 0,0 1 0 0 0,-36 15 0 0 0,24-5 0 0 0,0 3 0 0 0,2 0 0 0 0,0 1 0 0 0,-36 29 0 0 0,56-36 0 0 0,-2-1 0 0 0,0-1 0 0 0,-2 0 0 0 0,2-2 0 0 0,-1 1 0 0 0,-27 6 0 0 0,37-12 0 0 0,-1-1 0 0 0,0-1 0 0 0,0 0 0 0 0,1 0 0 0 0,-1-1 0 0 0,0 0 0 0 0,0 0 0 0 0,0-1 0 0 0,1 0 0 0 0,-2-1 0 0 0,2 0 0 0 0,-1 0 0 0 0,0-2 0 0 0,2 1 0 0 0,-2 1 0 0 0,-10-10 0 0 0,-40-24 0 0 0,26 14 0 0 0,-42-21 0 0 0,56 34 0 0 0,-1 1 0 0 0,1 1 0 0 0,0 1 0 0 0,-1 0 0 0 0,-26-3 0 0 0,35 8 0 0 0,1 0 0 0 0,-2 1 0 0 0,0 0 0 0 0,1 1 0 0 0,0 0 0 0 0,2 1 0 0 0,-3-1 0 0 0,1 3 0 0 0,0-1 0 0 0,2 0 0 0 0,-18 9 0 0 0,11-3 0 0 0,0 2 0 0 0,-1 1 0 0 0,-24 23 0 0 0,23-19 0 0 0,2-2 0 0 0,-25 15 0 0 0,31-23 0 0 0,-1-1 0 0 0,0 1 0 0 0,0-1 0 0 0,-2-1 0 0 0,3-2 0 0 0,-2 2 0 0 0,0-1 0 0 0,0-1 0 0 0,0-1 0 0 0,-1 0 0 0 0,1 0 0 0 0,0-1 0 0 0,0-1 0 0 0,0 0 0 0 0,-21-5 0 0 0,-116-20 0 0 0,133 24 0 0 0,1 0 0 0 0,-1 2 0 0 0,0 0 0 0 0,-24 3 0 0 0,-65 14 0 0 0,86-13 0 0 0,-70 17 0 0 0,57-12 0 0 0,-66 10 0 0 0,86-18 0 0 0,2-1 0 0 0,-2 0 0 0 0,1 0 0 0 0,0-1 0 0 0,-1 0 0 0 0,1-1 0 0 0,0-1 0 0 0,0 0 0 0 0,-19-7 0 0 0,26 8-134 0 0,0 0 0 0 0,0 0 0 0 0,1-1 0 0 0,-1 1 0 0 0,1-1 0 0 0,-1 1 0 0 0,1-1 0 0 0,0 0 0 0 0,-5-6 1 0 0,5 5-474 0 0,1 0 1 0 0,0-1 0 0 0,-1 1-1 0 0,2 1 1 0 0,-4-9 0 0 0,1-3-9545 0 0</inkml:trace>
  <inkml:trace contextRef="#ctx0" brushRef="#br0" timeOffset="1383.13">5996 1075 16127 0 0,'0'0'371'0'0,"1"-10"1299"0"0,3 0 1232 0 0,12-35-1653 0 0,-6 18-670 0 0,-8 22-193 0 0,2-5-87 0 0,14-25-12 0 0,-13 26 333 0 0,0 4-271 0 0,18-20 3 0 0,-19 19 320 0 0,2 7-352 0 0,20 4 0 0 0,-23-4-249 0 0,0 1 0 0 0,-1 0 0 0 0,0-1 0 0 0,0 1 0 0 0,0 0 0 0 0,0-1 0 0 0,0 1 1 0 0,1 0-1 0 0,-2 0 0 0 0,1 1 0 0 0,-1 0 0 0 0,1-1 0 0 0,-1 0 0 0 0,1 0 0 0 0,-1 0 0 0 0,0 2 0 0 0,2 2 0 0 0,1 4 218 0 0,9 16 838 0 0,31 44 0 0 0,-39-62-1004 0 0,1 0-1 0 0,1-1 1 0 0,-1 0 0 0 0,1 0 0 0 0,0-2 0 0 0,0 2 0 0 0,1-1 0 0 0,0-2 0 0 0,12 9 0 0 0,-18-13 362 0 0,4 1-290 0 0,0 0-201 0 0,-4 0-70 0 0,1-1-1 0 0,-1 1 0 0 0,0-1 1 0 0,0 0-1 0 0,0 0 0 0 0,2 0 1 0 0,2 0-1 0 0,1-5-83 0 0,23-14 0 0 0,-24 14-51 0 0,-2-3-1835 0 0,9-22 1411 0 0,-8 23-34 0 0,-3-26-15946 0 0</inkml:trace>
  <inkml:trace contextRef="#ctx0" brushRef="#br0" timeOffset="1681.08">6117 1281 15199 0 0,'-4'7'357'0'0,"3"-5"-195"0"0,-2 1-1 0 0,1-1 0 0 0,0 1 1 0 0,1-1-1 0 0,0 1 1 0 0,-1 0-1 0 0,3 4 3429 0 0,10-16-380 0 0,12-17-2753 0 0,-18 20-1 0 0,3-1 0 0 0,26-24 0 0 0,-27 23 4 0 0,2 3 16 0 0,28-16 4 0 0,-27 16 0 0 0,-2 2-9 0 0,27-9-39 0 0,-26 10-15 0 0,6 1 73 0 0,-10 1-386 0 0,-2 0 1 0 0,3 0-1 0 0,-1 0 1 0 0,-2 0 0 0 0,3 1-1 0 0,-2-1 1 0 0,0 1-1 0 0,1 2 1 0 0,0-2-1 0 0,3 3 1 0 0,-2-1 44 0 0,-2 0 1 0 0,0-1-1 0 0,1 3 1 0 0,-1-2-1 0 0,-1 1 1 0 0,2 0-1 0 0,-1 1 0 0 0,-2-1 1 0 0,1 0-1 0 0,0 2 1 0 0,1-2-1 0 0,2 11 1 0 0,17 22 507 0 0,-22-37-698 0 0,-1 1-1 0 0,0-1 1 0 0,0 0-1 0 0,1 0 1 0 0,-1 1-1 0 0,0-1 1 0 0,1 0-1 0 0,-1 0 1 0 0,0 0-1 0 0,0 1 1 0 0,0-1-1 0 0,0 0 1 0 0,1 0-1 0 0,-1 0 1 0 0,0 0-1 0 0,1 0 1 0 0,-1 1-1 0 0,1-1 1 0 0,-1 0-1 0 0,0 0 1 0 0,1 0-1 0 0,-1 0 1 0 0,1 0-1 0 0,-1 0 1 0 0,0-1 0 0 0,1 1-1 0 0,-1 0 1 0 0,1 0-1 0 0,6-3-3522 0 0</inkml:trace>
  <inkml:trace contextRef="#ctx0" brushRef="#br0" timeOffset="3756.79">7563 678 10135 0 0,'0'0'2844'0'0,"0"-7"-1878"0"0,2-18 63 0 0,-2 18 231 0 0,2 0 99 0 0,4-24 17 0 0,-4 22-103 0 0,1 3-458 0 0,9-23-205 0 0,-9 23 493 0 0,2 0-695 0 0,16-16-51 0 0,-17 16 692 0 0,5 3-690 0 0,21-10 1 0 0,-23 9 351 0 0,-1 5-366 0 0,15 4-1 0 0,-20-5-317 0 0,-1 0 0 0 0,1 1 1 0 0,0-1-1 0 0,1 0 0 0 0,-2 0 0 0 0,1 0 1 0 0,0 1-1 0 0,0-1 0 0 0,-1 0 0 0 0,1 1 0 0 0,0-1 1 0 0,-1 1-1 0 0,0-1 0 0 0,1 0 0 0 0,-1 1 0 0 0,1 0 1 0 0,-1-1-1 0 0,1 1 0 0 0,0-1 0 0 0,-1 1 0 0 0,0 0 1 0 0,2 0-1 0 0,-1 2 86 0 0,2-1-13 0 0,-2 1 0 0 0,1-1 1 0 0,-1 1-1 0 0,0 0 1 0 0,0 1-1 0 0,0-2 0 0 0,0 0 1 0 0,0 1-1 0 0,-1 0 0 0 0,1 0 1 0 0,-1 1-1 0 0,1-1 0 0 0,-1-1 1 0 0,0 1-1 0 0,-1 6 0 0 0,0 1 250 0 0,0 2-1 0 0,-5 18 0 0 0,-4-2 10 0 0,0-2 0 0 0,-13 30-1 0 0,-12 23 719 0 0,31-65-973 0 0,0-1 0 0 0,0-2-1 0 0,1 4 1 0 0,0 15 0 0 0,3-29-104 0 0,0 0 0 0 0,-1 0 0 0 0,1 2 0 0 0,0-2 0 0 0,1 0 0 0 0,-1 0 0 0 0,0 0 0 0 0,0 0 0 0 0,0 1 0 0 0,1-2 0 0 0,-1 1 0 0 0,0 0 0 0 0,0 0 0 0 0,0 0 0 0 0,1 0 0 0 0,0 0 0 0 0,-1 0 0 0 0,1 1 0 0 0,0-1 0 0 0,-1 0 0 0 0,4 1 0 0 0,4 0 0 0 0,24-3 0 0 0,6 0 0 0 0,3 3-2023 0 0,-16 0-258 0 0</inkml:trace>
  <inkml:trace contextRef="#ctx0" brushRef="#br0" timeOffset="4137.28">7983 845 17503 0 0,'-3'0'227'0'0,"1"-1"-1"0"0,0 0 1 0 0,0 0 0 0 0,-1-1-1 0 0,1 1 1 0 0,1-1-1 0 0,-1 1 1 0 0,1-1 0 0 0,-1-1-1 0 0,1 1 1 0 0,-1 0-1 0 0,1 1 1 0 0,-3-4 0 0 0,2-1 212 0 0,0 2 0 0 0,1 0 1 0 0,-1-1-1 0 0,1-1 0 0 0,0 2 1 0 0,-1-9-1 0 0,0 8-256 0 0,2 4-99 0 0,0-1 0 0 0,-1-1 1 0 0,1 2-1 0 0,0 0 0 0 0,0 0 0 0 0,-1-1 0 0 0,1 1 0 0 0,0-1 0 0 0,0 0 1 0 0,1 1-1 0 0,-1-1 0 0 0,0 1 0 0 0,1-2 0 0 0,-1 0 0 0 0,3-3 68 0 0,-2 3 5 0 0,0-1 0 0 0,-1 1 0 0 0,1 0 0 0 0,-1 1 0 0 0,1-1 0 0 0,-1-6 0 0 0,4 4 259 0 0,12-23 0 0 0,-12 22 411 0 0,2 2-438 0 0,20-9-6 0 0,-20 8-6 0 0,0 4-5 0 0,17-1-17 0 0,-16 1-10 0 0,-2 2-1 0 0,12 2 236 0 0,21 10 0 0 0,-27-10-481 0 0,-2 3 0 0 0,1 0 0 0 0,1-1 0 0 0,-3 2 0 0 0,1-1 0 0 0,1 2 0 0 0,-3-1-1 0 0,15 13 1 0 0,-20-15-108 0 0,0-2-1 0 0,1 0 0 0 0,-1 0 1 0 0,0 0-1 0 0,1 2 1 0 0,-2-1-1 0 0,1 0 0 0 0,0-2 1 0 0,-1 3-1 0 0,0-1 0 0 0,1 1 1 0 0,-2 0-1 0 0,1-2 0 0 0,0 1 1 0 0,-1 0-1 0 0,0 1 0 0 0,0 0 1 0 0,0-2-1 0 0,-1 1 1 0 0,1 1-1 0 0,-1-1 0 0 0,0-1 1 0 0,0 1-1 0 0,-3 9 0 0 0,1-6 18 0 0,-1-1-1 0 0,1 1 0 0 0,-1-1 1 0 0,1 0-1 0 0,-3 1 0 0 0,2-2 0 0 0,0 0 1 0 0,-2 1-1 0 0,0-1 0 0 0,2-1 1 0 0,-12 8-1 0 0,11-9-9 0 0,0-1 0 0 0,-1 0 0 0 0,0 2 0 0 0,2-2 0 0 0,-3 0 0 0 0,2-1 0 0 0,-2 1 0 0 0,2-1 1 0 0,-1 0-1 0 0,-1-1 0 0 0,2 0 0 0 0,-2 0 0 0 0,2 0 0 0 0,-9-1 0 0 0,-5-2 73 0 0,-33-10 0 0 0,44 11-83 0 0,3 0-1 0 0,-2-1 1 0 0,1-1 0 0 0,0 1-1 0 0,0 0 1 0 0,0 0-1 0 0,-1-1 1 0 0,-5-7 0 0 0,3-7-3786 0 0</inkml:trace>
  <inkml:trace contextRef="#ctx0" brushRef="#br0" timeOffset="4316.53">8420 728 21191 0 0,'-2'1'404'0'0,"1"-1"-1"0"0,-1 0 1 0 0,1 1-1 0 0,0 0 1 0 0,0 0 0 0 0,1 0-1 0 0,-1 0 1 0 0,0 0-1 0 0,0 0 1 0 0,0 1-1 0 0,-1 1 1 0 0,2-3-420 0 0,0 1-1 0 0,-1-1 1 0 0,1 0 0 0 0,0 0 0 0 0,0 1-1 0 0,-1-1 1 0 0,1 0 0 0 0,0 0-1 0 0,0 1 1 0 0,0-1 0 0 0,0 0 0 0 0,-1 1-1 0 0,1-1 1 0 0,0 0 0 0 0,0 1-1 0 0,0-1 1 0 0,0 0 0 0 0,0 1 0 0 0,0-1-1 0 0,0 0 1 0 0,0 1 0 0 0,0-1-1 0 0,0 0 1 0 0,0 0 0 0 0,0 0 0 0 0,0 0-1 0 0,0 1 1 0 0,0-1 0 0 0,0 0 0 0 0,1 0-1 0 0,-1 1 1 0 0,0-1 0 0 0,0 0-1 0 0,0 1 1 0 0,0-1 0 0 0,1 0 0 0 0,-1 0-1 0 0,0 1 1 0 0,0-1 0 0 0,1 0-1 0 0,-1 0 1 0 0,1 2 0 0 0,3-4-2694 0 0</inkml:trace>
  <inkml:trace contextRef="#ctx0" brushRef="#br0" timeOffset="4637.5">8592 525 19351 0 0,'0'0'4580'0'0,"4"1"-3911"0"0,-1 0-573 0 0,-2-1-47 0 0,0 0 1 0 0,0 0-1 0 0,-1 1 0 0 0,2-1 1 0 0,-1 0-1 0 0,0 0 0 0 0,-1 0 0 0 0,0 1 1 0 0,1-1-1 0 0,0 1 0 0 0,-1-1 1 0 0,1 0-1 0 0,0 2 0 0 0,-1-2 1 0 0,1 1-1 0 0,-1-1 0 0 0,1 1 1 0 0,-1 0-1 0 0,1-1 0 0 0,-1 0 1 0 0,1 1-1 0 0,-1-1 0 0 0,1 1 0 0 0,-1 0 1 0 0,0-1-1 0 0,1 1 0 0 0,-1 0 1 0 0,0 0-1 0 0,0-1 0 0 0,0 1 1 0 0,2 0-1 0 0,-2 0 0 0 0,0 0 1 0 0,0-1-1 0 0,0 1 0 0 0,0 1 0 0 0,0-1 1 0 0,-2 1-1 0 0,-2 20 981 0 0,-2-2-1 0 0,-9 28 1 0 0,7-27-655 0 0,2-1 0 0 0,0 0-1 0 0,-2 25 1 0 0,8-43-321 0 0,-1 3 1 0 0,1-2-1 0 0,0 1 0 0 0,0 0 0 0 0,0-2 1 0 0,1 3-1 0 0,0 4 0 0 0,0-8-9 0 0,-1 1 0 0 0,0 0 0 0 0,1-1 0 0 0,-1 0-1 0 0,1 0 1 0 0,0 0 0 0 0,0 1 0 0 0,0-1 0 0 0,0 0 0 0 0,0 0 0 0 0,0 0-1 0 0,1 0 1 0 0,-1 0 0 0 0,1 0 0 0 0,-2 0 0 0 0,1-1 0 0 0,0 2-1 0 0,1-1 1 0 0,-1-1 0 0 0,3 2 0 0 0,7-1-45 0 0,26-5 0 0 0,2-7-53 0 0,-31 9-233 0 0,0 0-130 0 0,25-12-30 0 0,-24 9-80 0 0,-1 1-1247 0 0,24-16-314 0 0,-22 15-4652 0 0</inkml:trace>
  <inkml:trace contextRef="#ctx0" brushRef="#br0" timeOffset="4849.5">8782 583 22111 0 0,'-4'5'406'0'0,"1"-1"-1"0"0,0 3 1 0 0,1-1-1 0 0,0 0 1 0 0,0-1-1 0 0,0 1 1 0 0,0 1-1 0 0,1-2 1 0 0,-1 1-1 0 0,2 2 1 0 0,0-3-1 0 0,0 13 1 0 0,0 6 528 0 0,4-1-1 0 0,4 25 1 0 0,26 84-54 0 0,-5-48-4980 0 0,-28-73 924 0 0</inkml:trace>
  <inkml:trace contextRef="#ctx0" brushRef="#br0" timeOffset="5343.86">7609 1273 6447 0 0,'-8'4'459'0'0,"5"-3"-183"0"0,0 0 1 0 0,2 0 0 0 0,-2 0-1 0 0,-7 8 7630 0 0,10-8-7604 0 0,0-1 0 0 0,0 2 1 0 0,1-2-1 0 0,-1 0 1 0 0,1 0-1 0 0,-1 1 1 0 0,1-1-1 0 0,1 1 1 0 0,-2-1-1 0 0,1 0 1 0 0,0 0-1 0 0,-1 1 1 0 0,1-1-1 0 0,0 0 1 0 0,-1 0-1 0 0,1 0 1 0 0,0 1-1 0 0,0-1 1 0 0,4 1-133 0 0,-1 0-78 0 0,-1-1 1 0 0,0 1-1 0 0,-1-1 0 0 0,1 1 1 0 0,1-1-1 0 0,-1 0 0 0 0,3-1 1 0 0,3 1 47 0 0,29-2 577 0 0,452-68 2899 0 0,288-18 2060 0 0,-732 86-5637 0 0,4 0-34 0 0,-4-1-5 0 0,-6 3 0 0 0,-1 2 0 0 0,-14 0 0 0 0,-20-1-913 0 0,-8 2-1538 0 0</inkml:trace>
  <inkml:trace contextRef="#ctx0" brushRef="#br0" timeOffset="6199.89">8292 1523 9671 0 0,'0'0'3262'0'0,"2"-7"-2034"0"0,0-2-770 0 0,2-4 24 0 0,-2-8 2776 0 0,-1-8-1752 0 0,-1 28-1355 0 0,1-1 0 0 0,-1 0 1 0 0,0 0-1 0 0,0-1 1 0 0,0 2-1 0 0,0-1 0 0 0,-1 0 1 0 0,1 1-1 0 0,0 0 1 0 0,-1-1-1 0 0,1 0 1 0 0,-2-3-1 0 0,0 0 100 0 0,1 2-115 0 0,0 1-1 0 0,0 0 0 0 0,0-2 0 0 0,-1 2 0 0 0,1 0 0 0 0,-1-1 0 0 0,1 1 0 0 0,-1 0 0 0 0,0 1 0 0 0,0-1 0 0 0,0-1 0 0 0,0 1 0 0 0,0 1 0 0 0,0-1 0 0 0,0 0 0 0 0,-1 1 0 0 0,1 0 0 0 0,-1-1 0 0 0,1 1 0 0 0,0 0 0 0 0,-1-1 0 0 0,0 2 0 0 0,0 0 0 0 0,1-1 0 0 0,-1 1 0 0 0,0 0 0 0 0,0 0 0 0 0,1-1 0 0 0,-6 2 0 0 0,3-1 72 0 0,0 0 1 0 0,2 1-1 0 0,-3-1 1 0 0,1 2-1 0 0,0-1 0 0 0,1 1 1 0 0,-1-1-1 0 0,2 1 1 0 0,-3 0-1 0 0,2 0 1 0 0,1 1-1 0 0,-3 0 0 0 0,2-1 1 0 0,1 1-1 0 0,-7 5 1 0 0,7-2-29 0 0,1-2 0 0 0,-3 2 0 0 0,3 0 0 0 0,-1-1 0 0 0,1 0 0 0 0,0 2 0 0 0,1-1 0 0 0,-1-2 1 0 0,0 3-1 0 0,0-1 0 0 0,2 0 0 0 0,-1 0 0 0 0,1 2 0 0 0,0-3 0 0 0,1 13 0 0 0,1 3-81 0 0,3 0 0 0 0,-2 0 0 0 0,10 26 0 0 0,5 0-100 0 0,1 0-1 0 0,28 46 1 0 0,-27-53-23 0 0,21 32-1317 0 0,-10-27-3548 0 0,-29-43 4087 0 0,-1 0-18 0 0</inkml:trace>
  <inkml:trace contextRef="#ctx0" brushRef="#br0" timeOffset="6422.65">8096 1764 18431 0 0,'-1'0'800'0'0,"-3"-2"178"0"0,4 2-711 0 0,0-1-1 0 0,0 1 1 0 0,1-1 0 0 0,-1 1 0 0 0,0-1 0 0 0,1 1 0 0 0,-1 0-1 0 0,0 0 1 0 0,1 0 0 0 0,-1-1 0 0 0,0 1 0 0 0,0 0 0 0 0,0-1-1 0 0,1 1 1 0 0,-1 0 0 0 0,1-1 0 0 0,-1 1 0 0 0,1 0 0 0 0,0 0-1 0 0,-1 0 1 0 0,1-1 0 0 0,8-5-66 0 0,-3 2 80 0 0,1 1-1 0 0,-2 1 1 0 0,2-1-1 0 0,6-3 1 0 0,16-6 171 0 0,-22 9-4 0 0,2-1-35 0 0,28-10-146 0 0,-28 10-67 0 0,0 1-9 0 0,26-9-26 0 0,-19 7-92 0 0,14-4-95 0 0,-26 8-38 0 0,0 0 1 0 0,0 0-1 0 0,0 1 1 0 0,-1-1-1 0 0,8 1 1 0 0,-4-1-32 0 0,-1 1-1449 0 0</inkml:trace>
  <inkml:trace contextRef="#ctx0" brushRef="#br0" timeOffset="9073.74">8529 2036 1839 0 0,'-1'4'855'0'0,"-13"21"9184"0"0,14-23-8895 0 0,1-10 4934 0 0,8-35-4112 0 0,3-1-987 0 0,3-13-224 0 0,3-9 70 0 0,3-3 10 0 0,-20 67-831 0 0,70-210 1779 0 0,-52 159-1434 0 0,-8 27-262 0 0,-5 12-23 0 0,7-14-71 0 0,-10 21-90 0 0</inkml:trace>
  <inkml:trace contextRef="#ctx0" brushRef="#br0" timeOffset="9695.18">8731 1619 16127 0 0,'6'10'5647'0'0,"2"19"-3682"0"0,0 10-358 0 0,2 58 0 0 0,-4-24-1058 0 0,-4-52-738 0 0,-2 2 1 0 0,0-2-1 0 0,-1 0 1 0 0,-6 37-1 0 0,8-78-1003 0 0,-1 18 1096 0 0,1-4 16 0 0,4-17 52 0 0,-3 4-8 0 0,4 1 46 0 0,1 1 169 0 0,4-9-57 0 0,-8 19-9 0 0,-1 1-4 0 0,11-21-10 0 0,-11 21-3 0 0,3-2 0 0 0,7-20 0 0 0,-9 22-1 0 0,0-1-6 0 0,10-21-1 0 0,-10 20 8 0 0,0 1 35 0 0,11-22 18 0 0,-10 22 3 0 0,-1 1-7 0 0,10-19-27 0 0,-10 17-13 0 0,-1 3-1 0 0,8-19 11 0 0,-7 18 410 0 0,-2 0-325 0 0,11-18 67 0 0,-10 18 3845 0 0,6 20-3947 0 0,-2 136 32 0 0,0-7-3003 0 0,-5-132 1415 0 0,1-2 0 0 0,0 2 1 0 0,5 17-1 0 0,-2-17-7581 0 0</inkml:trace>
  <inkml:trace contextRef="#ctx0" brushRef="#br0" timeOffset="10097.08">9054 1780 16583 0 0,'0'0'4466'0'0,"3"-6"-3557"0"0,5-23-173 0 0,-5 23 561 0 0,2-2-666 0 0,18-21-39 0 0,-17 23 553 0 0,2 3-594 0 0,22-11-73 0 0,-22 11 413 0 0,-1 2-466 0 0,20-2-59 0 0,-21 3-22 0 0,-6 0-335 0 0,4 2 139 0 0,-1-1 1 0 0,-1 0-1 0 0,1 1 1 0 0,-1 0-1 0 0,1-1 1 0 0,3 4-1 0 0,-5-4-99 0 0,0 0-1 0 0,-1 1 1 0 0,1 0-1 0 0,0-1 1 0 0,-1 0-1 0 0,0 1 1 0 0,0-1-1 0 0,1 1 1 0 0,-1-1-1 0 0,0 0 1 0 0,0 0-1 0 0,1 0 1 0 0,-1 2 0 0 0,0-2-1 0 0,0 1 1 0 0,-1 1-1 0 0,-1 23 223 0 0,-2-3 1 0 0,-1 3-1 0 0,-1-2 0 0 0,-10 27 1 0 0,6-20-173 0 0,-9 24-99 0 0,8-25 0 0 0,-8 36 0 0 0,19-65 0 0 0,-1 1 0 0 0,1 0 0 0 0,-1-1 0 0 0,1 0 0 0 0,0 0 0 0 0,0 2 0 0 0,0-1 0 0 0,0-1 0 0 0,0 1 0 0 0,0 0 0 0 0,0-1 0 0 0,1 1 0 0 0,-1-1 0 0 0,1 4 0 0 0,0-5 0 0 0,-1 0 0 0 0,0 0 0 0 0,1 1 0 0 0,-1-1 0 0 0,1 1 0 0 0,-1-1 0 0 0,1 0 0 0 0,-1 1 0 0 0,1-1 0 0 0,-1 0 0 0 0,1 0 0 0 0,-1 1 0 0 0,1-1 0 0 0,0 0 0 0 0,-1 0 0 0 0,1 0 0 0 0,-1 0 0 0 0,1 0 0 0 0,0 0 0 0 0,0 0 0 0 0,3 0 0 0 0,-1 0 0 0 0,0-1 0 0 0,1 1 0 0 0,-1-1 0 0 0,7-1 0 0 0,20-10-77 0 0,-23 9-323 0 0,1-2-1299 0 0,26-12 964 0 0,-26 14-58 0 0,-3-3-2616 0 0,14-22 986 0 0,-18 27 1858 0 0,1 1 1 0 0,-2-1-1 0 0,1 0 0 0 0,-1 0 0 0 0,0 1 0 0 0,1 0 1 0 0,-1-1-1 0 0,0 0 0 0 0,1-1 0 0 0,-1 2 0 0 0,0-1 1 0 0,0 0-1 0 0,0 0 0 0 0,1-1 0 0 0</inkml:trace>
  <inkml:trace contextRef="#ctx0" brushRef="#br0" timeOffset="10300.94">9110 1915 10135 0 0,'-15'1'1136'0'0,"-8"2"-790"0"0,8 1 12369 0 0,41 4-8843 0 0,-24-8-3325 0 0,5 1-3 0 0,20 1-24 0 0,-20-2-101 0 0,2 0-47 0 0,2 0-252 0 0,-3 0 30 0 0,0 0-1 0 0,0 0 0 0 0,9-3 0 0 0,23-3 519 0 0,-31 5-563 0 0,-5 1-43 0 0,0-1 0 0 0,2 0 1 0 0,-1 0-1 0 0,-2 0 0 0 0,9-3 1 0 0,25-6-314 0 0,-29 7-33 0 0,1 0-69 0 0,21-8-277 0 0,-23 9-124 0 0</inkml:trace>
  <inkml:trace contextRef="#ctx0" brushRef="#br0" timeOffset="10873.04">7860 1446 17047 0 0,'-1'2'683'0'0,"1"0"-1"0"0,-1 1 0 0 0,0-1 0 0 0,0 1 1 0 0,0-1-1 0 0,-3 4 0 0 0,-2 5 105 0 0,-2 11-69 0 0,-12 24 523 0 0,1 1 0 0 0,3 4-1 0 0,-11 52 1 0 0,24-86-1064 0 0,1 0 1 0 0,1 1-1 0 0,0 1 1 0 0,2-2-1 0 0,2 23 0 0 0,-1-27-100 0 0,1-1 0 0 0,1 2-1 0 0,-1-3 1 0 0,1 1-1 0 0,2 1 1 0 0,-2-1-1 0 0,2 0 1 0 0,8 11-1 0 0,1-1-151 0 0,3-1 0 0 0,-2 0-1 0 0,2-2 1 0 0,0 0-1 0 0,2-2 1 0 0,0 1-1 0 0,28 17 1 0 0,-20-16-819 0 0,1-3-1 0 0,2-1 1 0 0,0-1 0 0 0,0 0-1 0 0,41 8 1 0 0,-24-8-7870 0 0</inkml:trace>
  <inkml:trace contextRef="#ctx0" brushRef="#br0" timeOffset="11396.78">9336 1416 16127 0 0,'0'0'1242'0'0,"4"5"1332"0"0,26 27-623 0 0,-2 2-1 0 0,45 68 1 0 0,32 88 373 0 0,-93-165-2073 0 0,-1-2 0 0 0,-2 3 0 0 0,0-2-1 0 0,6 38 1 0 0,-12-49-231 0 0,-1-1 0 0 0,-1 0 0 0 0,0 0 0 0 0,-1 1 0 0 0,0-1 0 0 0,-1 1 0 0 0,-1-1 0 0 0,-1 0 0 0 0,1 0 0 0 0,0-1-1 0 0,-10 23 1 0 0,9-28-216 0 0,-11 24-351 0 0,13-28 409 0 0,0-1 0 0 0,0 0 0 0 0,0 2 1 0 0,0-2-1 0 0,0 1 0 0 0,-1-1 0 0 0,0 0 1 0 0,1 1-1 0 0,0-1 0 0 0,-1 0 0 0 0,1 0 1 0 0,-4 2-1 0 0,-1-1-2225 0 0</inkml:trace>
  <inkml:trace contextRef="#ctx0" brushRef="#br0" timeOffset="12720.09">10205 676 17047 0 0,'0'0'2475'0'0,"6"10"-404"0"0,1 19-1016 0 0,1 0 1 0 0,-4 0-1 0 0,0 1 1 0 0,1 36-1 0 0,-4-41-614 0 0,-3 180 776 0 0,-2-140-2066 0 0,4-13-2232 0 0</inkml:trace>
  <inkml:trace contextRef="#ctx0" brushRef="#br0" timeOffset="12964.9">10045 964 16183 0 0,'-34'-12'1430'0'0,"16"6"3945"0"0,36 14-1387 0 0,-15-7-3842 0 0,0 0-1 0 0,0 0 1 0 0,2 0-1 0 0,-2 1 1 0 0,1-2-1 0 0,-2 1 1 0 0,3-1-1 0 0,-1 0 1 0 0,4 0-1 0 0,1 1 40 0 0,-3 0-55 0 0,-2-1 1 0 0,0 0-1 0 0,2 0 0 0 0,-1 0 1 0 0,-1 0-1 0 0,7-1 0 0 0,30-5 716 0 0,-34 5-715 0 0,28-6 522 0 0,-28 4-516 0 0,29-5 863 0 0,-2 2-675 0 0,-25 4-210 0 0,-1 2-87 0 0,24-3-80 0 0,-23 3-239 0 0,-4 1-101 0 0,17 4-21 0 0,-17-4-75 0 0,2 0-1228 0 0,21 4-365 0 0</inkml:trace>
  <inkml:trace contextRef="#ctx0" brushRef="#br0" timeOffset="13447.99">10665 1073 17503 0 0,'0'1'118'0'0,"-1"-1"-1"0"0,0 1 1 0 0,0-1 0 0 0,0 0-1 0 0,0 1 1 0 0,0-1-1 0 0,0 0 1 0 0,0 0 0 0 0,0 0-1 0 0,1 0 1 0 0,-1 0-1 0 0,0 0 1 0 0,0 0-1 0 0,-1 0 1 0 0,1 0 0 0 0,1 0-1 0 0,-1 0 1 0 0,0-1-1 0 0,0 1 1 0 0,0 0 0 0 0,0-1-1 0 0,0 1 1 0 0,0-1-1 0 0,0 1 1 0 0,1-1-1 0 0,-2 0 1 0 0,0-3 158 0 0,0 1 0 0 0,0 1 0 0 0,0 0 0 0 0,1-1 0 0 0,0-1 0 0 0,-1 1 0 0 0,1-4 0 0 0,-1-3 182 0 0,-2 1 0 0 0,3-1 0 0 0,-2-18 0 0 0,3 28-477 0 0,0-23 562 0 0,2 7-30 0 0,-2 15-478 0 0,0 0 1 0 0,0-2-1 0 0,0 3 0 0 0,0-1 0 0 0,0-1 0 0 0,0 1 0 0 0,1 0 1 0 0,-1-1-1 0 0,1 1 0 0 0,-1 0 0 0 0,1-1 0 0 0,-1 1 1 0 0,3-3-1 0 0,-2 3-1 0 0,0 0 0 0 0,-1 0 1 0 0,1 1-1 0 0,-1-2 0 0 0,0 1 0 0 0,0 0 0 0 0,1-1 1 0 0,-1 1-1 0 0,0 0 0 0 0,0-1 0 0 0,1 0 1 0 0,-1 1-1 0 0,0-3 0 0 0,3-2 283 0 0,9-22-11 0 0,-9 21 287 0 0,4 0-301 0 0,14-21-17 0 0,-14 23 254 0 0,-1 1-261 0 0,25-11 16 0 0,-24 11 4 0 0,28 0 272 0 0,-28 4-353 0 0,-1 1-23 0 0,1 0-109 0 0,0 1-1 0 0,0 0 1 0 0,0 0 0 0 0,0-1 0 0 0,0 2 0 0 0,0 0-1 0 0,-1 0 1 0 0,8 6 0 0 0,-8-5-40 0 0,1 3 1 0 0,-1-1-1 0 0,1 1 0 0 0,-1-1 1 0 0,-1 1-1 0 0,1 0 1 0 0,-2 1-1 0 0,1 0 0 0 0,0-1 1 0 0,-1 2-1 0 0,-2-2 0 0 0,2 2 1 0 0,-1-2-1 0 0,0 3 1 0 0,-1-2-1 0 0,-1 1 0 0 0,0 1 1 0 0,2 11-1 0 0,-3-16-12 0 0,0 3 0 0 0,0-2-1 0 0,-2 1 1 0 0,1-1 0 0 0,0 0 0 0 0,0 1-1 0 0,0-1 1 0 0,-1 1 0 0 0,-1-1 0 0 0,1 0-1 0 0,-2 1 1 0 0,2-3 0 0 0,-1 2 0 0 0,-1 1 0 0 0,-1-3-1 0 0,2 1 1 0 0,-1 1 0 0 0,0-1 0 0 0,-1-2-1 0 0,0 3 1 0 0,0-2 0 0 0,0 0 0 0 0,-1 0-1 0 0,0-1 1 0 0,-8 4 0 0 0,9-4-23 0 0,-1-1 0 0 0,-1 2 0 0 0,1-3 0 0 0,-1 0 0 0 0,1 0 0 0 0,-1 0 0 0 0,1 0 0 0 0,-1-1 0 0 0,0 0 0 0 0,1 0 0 0 0,-1 0 0 0 0,1-1 0 0 0,-1 0 0 0 0,0-1 0 0 0,-7-2 0 0 0,5 1 0 0 0,3 0 0 0 0,-2 0 0 0 0,0 0 0 0 0,2-1 0 0 0,0 0 0 0 0,-2-1 0 0 0,3 1 0 0 0,-2-2 0 0 0,1 1 0 0 0,0 0 0 0 0,1-2 0 0 0,-9-10 0 0 0,12 14-211 0 0,1 1 1 0 0,0-1-1 0 0,-1-2 0 0 0,1 2 1 0 0,-1 0-1 0 0,1 0 0 0 0,-1-6 1 0 0,2 8-730 0 0</inkml:trace>
  <inkml:trace contextRef="#ctx0" brushRef="#br0" timeOffset="13630.87">11097 984 14743 0 0,'-8'13'3421'0'0,"-1"3"4582"0"0,1-7-8007 0 0,8-9-14 0 0,0 0 0 0 0,-1 0 0 0 0,1 0 1 0 0,0 0-1 0 0,0 0 0 0 0,0 0 0 0 0,0 0 0 0 0,0 0 0 0 0,0 0 0 0 0,0 0 0 0 0,0 0 0 0 0,0 0 0 0 0,0 0 1 0 0,0 0-1 0 0,0 0 0 0 0,0 0 0 0 0,0 0 0 0 0,0 0 0 0 0,0 0 0 0 0,0 0 0 0 0,0 0 0 0 0,0-1 0 0 0,0 1 1 0 0,0 0-1 0 0,-1 0 0 0 0,1 0 0 0 0,0 0 0 0 0,0 0 0 0 0,0 0 0 0 0,0 0 0 0 0,0 0 0 0 0,0 0 0 0 0,0 0 1 0 0,0-1-1 0 0,0 1 0 0 0,0 0 0 0 0,0 0 0 0 0,0 0 0 0 0,0 0 0 0 0,0 0 0 0 0,0 0 0 0 0,0 0 0 0 0,0 0 1 0 0,0 0-1 0 0,0 0 0 0 0,0 0 0 0 0,0 0 0 0 0,0 0 0 0 0,0 0 0 0 0,0 0 0 0 0,0 0 0 0 0,0 0 0 0 0,0 0 1 0 0,1-1-1 0 0,-1-7-1566 0 0</inkml:trace>
  <inkml:trace contextRef="#ctx0" brushRef="#br0" timeOffset="14040.29">11194 814 10591 0 0,'0'0'819'0'0,"0"-5"-534"0"0,-1 2-180 0 0,1 1 20 0 0,0 1-1 0 0,0-2 0 0 0,0 2 1 0 0,0-1-1 0 0,0 1 0 0 0,0-1 1 0 0,0 1-1 0 0,0-1 0 0 0,1 1 1 0 0,-1 0-1 0 0,0 0 0 0 0,2-4 1 0 0,-1 3 1776 0 0,8-6 5595 0 0,19-18-6464 0 0,-22 19-275 0 0,1 3-117 0 0,21-8-28 0 0,-21 7-13 0 0,0 5-39 0 0,20-3-16 0 0,-21 2-7 0 0,1 2-25 0 0,-2 0-381 0 0,-1 0 0 0 0,2 0 0 0 0,-2 0 0 0 0,2 2 0 0 0,-1-2 0 0 0,5 4 0 0 0,-8-5-62 0 0,0 2 0 0 0,0-1 0 0 0,-1 0 0 0 0,1 1 0 0 0,-1-1 0 0 0,1 2 0 0 0,1-2 1 0 0,-2 1-1 0 0,1 0 0 0 0,-1 0 0 0 0,0 0 0 0 0,0-1 0 0 0,-1 1 0 0 0,1 1 0 0 0,0-1 0 0 0,0 0 1 0 0,0 0-1 0 0,-1 0 0 0 0,1 1 0 0 0,1 2 0 0 0,-2 5 19 0 0,1 1 0 0 0,-1 1-1 0 0,-1-3 1 0 0,-1 3 0 0 0,0-2 0 0 0,0 0-1 0 0,1 1 1 0 0,-8 12 0 0 0,-36 82 830 0 0,31-74-834 0 0,3-5-84 0 0,0-4 0 0 0,-14 40 0 0 0,25-62 0 0 0,0 1 0 0 0,0-1 0 0 0,-1 1 0 0 0,1-1 0 0 0,0 1 0 0 0,0-1 0 0 0,0 1 0 0 0,-1-1 0 0 0,1 1 0 0 0,0-1 0 0 0,0 1 0 0 0,0-1 0 0 0,0 1 0 0 0,0-1 0 0 0,0 1 0 0 0,0-1 0 0 0,0 1 0 0 0,0-1 0 0 0,0 2 0 0 0,1-2 0 0 0,-1 1 0 0 0,0-1 0 0 0,0 1 0 0 0,0-1 0 0 0,1 0 0 0 0,-1 0 0 0 0,0 1 0 0 0,0-1 0 0 0,1 1 0 0 0,-1-1 0 0 0,1 0 0 0 0,-1 1 0 0 0,0-1 0 0 0,1 0 0 0 0,-1 1 0 0 0,1-1 0 0 0,-1 0 0 0 0,0 0 0 0 0,0 1 0 0 0,0-1 0 0 0,1 0 0 0 0,1 0 0 0 0,1 1 0 0 0,0-1 0 0 0,0 0 0 0 0,-1 0 0 0 0,2-1 0 0 0,-1 1 0 0 0,3-1 0 0 0,8-1 0 0 0,2 0 0 0 0,28-5 0 0 0,-1 0 0 0 0,-7 3-91 0 0,-28 2-381 0 0,-2 2-2797 0 0,29-6-7203 0 0</inkml:trace>
  <inkml:trace contextRef="#ctx0" brushRef="#br0" timeOffset="15782.16">11635 871 19031 0 0,'0'0'65'0'0,"0"0"0"0"0,0 0 0 0 0,0 0 0 0 0,-1 0 0 0 0,1 0 0 0 0,0 0 0 0 0,0 0 0 0 0,0 0-1 0 0,0 0 1 0 0,0 0 0 0 0,0 0 0 0 0,0 0 0 0 0,-1 0 0 0 0,1 0 0 0 0,0 0 0 0 0,0 0 0 0 0,0 0 0 0 0,0 0 0 0 0,0 0 0 0 0,0 0 0 0 0,-1 0-1 0 0,1 0 1 0 0,0 0 0 0 0,0 0 0 0 0,0 0 0 0 0,0 0 0 0 0,0 0 0 0 0,0 0 0 0 0,-1 0 0 0 0,1 0 0 0 0,0 0 0 0 0,0 0 0 0 0,0 0-1 0 0,0 0 1 0 0,0 0 0 0 0,0 0 0 0 0,0 0 0 0 0,0 1 0 0 0,0-1 0 0 0,-1 0 0 0 0,1 0 0 0 0,0 0 0 0 0,0 0 0 0 0,0 0 0 0 0,0 0 0 0 0,0 1-1 0 0,6 5 1714 0 0,20 13-246 0 0,-14-11-740 0 0,17 15 16 0 0,-2 1 0 0 0,0 2-1 0 0,27 31 1 0 0,-49-51-771 0 0,-1-1-1 0 0,0 1 1 0 0,0 1 0 0 0,0-2-1 0 0,-2 2 1 0 0,1-1 0 0 0,0 0-1 0 0,0 1 1 0 0,1 9 0 0 0,-3-12-79 0 0,-1-1 1 0 0,1 0-1 0 0,-1 0 1 0 0,0 0 0 0 0,0 1-1 0 0,-1-1 1 0 0,1 0 0 0 0,-1 1-1 0 0,1-2 1 0 0,-1 1-1 0 0,1 0 1 0 0,-1 0 0 0 0,0 1-1 0 0,-1-1 1 0 0,0-1-1 0 0,0 1 1 0 0,1 0 0 0 0,-1 0-1 0 0,0 0 1 0 0,1-1 0 0 0,-1 1-1 0 0,-6 2 1 0 0,7-4 2 0 0,1-1 0 0 0,-1 2 0 0 0,0-2 0 0 0,1 1 0 0 0,0 0-1 0 0,-1-1 1 0 0,0 0 0 0 0,0 1 0 0 0,1-1 0 0 0,-1 1 0 0 0,0-1 0 0 0,0 0 0 0 0,-1 0 0 0 0,1 1 0 0 0,0-1 0 0 0,0 0 0 0 0,0 0 0 0 0,0 0 0 0 0,1 0 0 0 0,-1 0 0 0 0,1 0 0 0 0,-1 0 0 0 0,0 0 0 0 0,-1-1 0 0 0,0 0 5 0 0,-1 0 1 0 0,2 0-1 0 0,0 0 1 0 0,-1-1-1 0 0,1 1 1 0 0,0 0-1 0 0,0 0 1 0 0,0 0-1 0 0,0 0 1 0 0,0 0-1 0 0,0 0 1 0 0,-2-3-1 0 0,-1-2-4 0 0,2 0-1 0 0,-1 0 0 0 0,1-1 0 0 0,-2 1 1 0 0,0-11-1 0 0,4 10-15 0 0,3-19 64 0 0,11-6 100 0 0,-10 24 144 0 0,3 1-46 0 0,22-25 30 0 0,-21 24 9 0 0,45-41 569 0 0,-18 15-248 0 0,2-2-88 0 0,-15 11-248 0 0,-16 19 1 0 0,0-2 6 0 0,18-23 1 0 0,-17 24 0 0 0,-4 0 8 0 0,12-17 32 0 0,-12 17 561 0 0,-3 3-749 0 0,-1-18-81 0 0,1 21-11 0 0,-1 0 0 0 0,1 1 0 0 0,0-1 0 0 0,0-1 0 0 0,-1 2 0 0 0,1-1 0 0 0,0 1 0 0 0,0-1 0 0 0,-1 1 0 0 0,1-1 0 0 0,-1 1 0 0 0,1-1 0 0 0,-1 1 0 0 0,1-1 0 0 0,-1 1 0 0 0,1 0 0 0 0,-1-1 0 0 0,1 1 0 0 0,-1 0 0 0 0,1-1 0 0 0,-1 1 0 0 0,1 0 0 0 0,-1 0 0 0 0,0 0 0 0 0,0 0 0 0 0,-16-2 0 0 0,14 2 0 0 0,-36 1 0 0 0,0 0 0 0 0,-58 13 0 0 0,93-14 0 0 0,-5 1-35 0 0,0 1 0 0 0,1 0-1 0 0,-2-1 1 0 0,3 2 0 0 0,-2 1 0 0 0,0-1 0 0 0,2 1-1 0 0,-2 0 1 0 0,-8 7 0 0 0,17-11-11 0 0,-1 0 0 0 0,1 1 0 0 0,0-1 0 0 0,0 0 0 0 0,-1 0 0 0 0,1 0 0 0 0,0 1 0 0 0,0-1 0 0 0,-1 0-1 0 0,1 1 1 0 0,0-1 0 0 0,0 0 0 0 0,0 0 0 0 0,0 1 0 0 0,-1-1 0 0 0,1 0 0 0 0,0 1 0 0 0,0-1 0 0 0,0 0 0 0 0,0 1 0 0 0,0-1 0 0 0,0 0 0 0 0,0 2 0 0 0,2-1-1193 0 0</inkml:trace>
  <inkml:trace contextRef="#ctx0" brushRef="#br0" timeOffset="18065.59">3873 160 7831 0 0,'5'-5'9352'0'0,"-1"17"-3752"0"0,-4-4-7434 0 0,8 271 4629 0 0,23-2-1906 0 0,-16-153-379 0 0,8 74-185 0 0,46 496 105 0 0,-60-469-271 0 0,2 38 143 0 0,-2-176-414 0 0,-3-47-955 0 0,-5-38 76 0 0</inkml:trace>
  <inkml:trace contextRef="#ctx0" brushRef="#br0" timeOffset="21422.79">3919 152 1839 0 0,'-2'-9'-271'0'0,"4"-7"6018"0"0,-2 16-5574 0 0,0-1-1 0 0,0 1 1 0 0,0 0 0 0 0,0 0-1 0 0,0 0 1 0 0,0 0 0 0 0,0-1-1 0 0,1 1 1 0 0,-1 0-1 0 0,0-1 1 0 0,0 1 0 0 0,0 0-1 0 0,0-1 1 0 0,1 1 0 0 0,-1 0-1 0 0,0-1 1 0 0,0 1 0 0 0,1 0-1 0 0,-1 0 1 0 0,0-1 0 0 0,1 1-1 0 0,-1 0 1 0 0,0 0 0 0 0,1 0-1 0 0,-1-1 1 0 0,0 1-1 0 0,1 0 1 0 0,-1 0 0 0 0,0 0-1 0 0,1 0 1 0 0,-1 0 0 0 0,0 0-1 0 0,0 0 1 0 0,0 0 0 0 0,1 0-1 0 0,-1 0 1 0 0,0 0 0 0 0,1 0-1 0 0,-1 0 1 0 0,1 0 0 0 0,-1 0-1 0 0,0 0 1 0 0,1 0-1 0 0,-1 0 1 0 0,0 1 0 0 0,1-1-1 0 0,-1 0 1 0 0,0 0 0 0 0,2 0-1 0 0,-2 1 1 0 0,0-1 0 0 0,1 0-1 0 0,-1 0 1 0 0,0 1 0 0 0,1-1-1 0 0,28 20 3650 0 0,-26-18-3393 0 0,3-1-114 0 0,16 10-25 0 0,-17-9-23 0 0,2 0-90 0 0,0 0-126 0 0,-1-1 6 0 0,-3 0 0 0 0,2 1 0 0 0,-1-2-1 0 0,1 1 1 0 0,6 0 0 0 0,19 1 50 0 0,-23-1-10 0 0,1 0-1 0 0,43 1 256 0 0,8 1 24 0 0,1 0-136 0 0,-13 1 0 0 0,0-1 0 0 0,5 0-16 0 0,-1 0-16 0 0,-1 0-25 0 0,-1 1-38 0 0,-7-1-69 0 0,5 2 16 0 0,4-1 4 0 0,-3 2 0 0 0,15-3 53 0 0,-11-1-47 0 0,-5-1-28 0 0,9-1 17 0 0,9-1 58 0 0,-8 1-47 0 0,-5 0-33 0 0,11 0-5 0 0,4-1 3 0 0,2-1 10 0 0,-3 0-10 0 0,6 2 6 0 0,-9-1-8 0 0,1-1-1 0 0,-7 2-41 0 0,14-1 25 0 0,-47 1-39 0 0,33 0 47 0 0,-4 2-45 0 0,23 0 49 0 0,-20-1-36 0 0,10 0 24 0 0,-44-1-38 0 0,34-1 52 0 0,7-1-38 0 0,11-3 24 0 0,7 1 31 0 0,-12 3-13 0 0,-10 0-44 0 0,12-2 20 0 0,4 1-31 0 0,8-1 42 0 0,-31 3-42 0 0,13 1 0 0 0,3 0 31 0 0,0-1-20 0 0,3 0 20 0 0,0-1-20 0 0,-2-2 20 0 0,-4 2-31 0 0,-1 0-11 0 0,16-2 53 0 0,-20 0-42 0 0,10-1-11 0 0,-6-2 0 0 0,-2 2 0 0 0,-3 3 0 0 0,1 1 11 0 0,3 1 31 0 0,12-1 29 0 0,-18-2-47 0 0,9 1 24 0 0,7 0 24 0 0,-22 2-48 0 0,13 0 24 0 0,14-1 24 0 0,-22-1-48 0 0,11-1 24 0 0,10 1 24 0 0,-27 1-48 0 0,14 2 35 0 0,-1-1 6 0 0,5 0-12 0 0,15 0 18 0 0,-25-2-47 0 0,6 0 24 0 0,10 0 17 0 0,-21 1-54 0 0,27 1 49 0 0,-21-2-36 0 0,13-1 35 0 0,-4 0 6 0 0,-1 0-12 0 0,-5 2-42 0 0,2-1 0 0 0,6-2 31 0 0,3-3-20 0 0,0-3 20 0 0,10-1 22 0 0,-28 3-42 0 0,10 2 20 0 0,6-2-20 0 0,4 0 20 0 0,3-1-31 0 0,-6 1 0 0 0,-4 2 31 0 0,8 3 22 0 0,-19 0-42 0 0,12 0 20 0 0,13-2 29 0 0,-24 2-48 0 0,9 0 19 0 0,-4 1-31 0 0,2 1-11 0 0,2 1 0 0 0,-2 1 0 0 0,0-2 0 0 0,-4 1 11 0 0,-6 1 31 0 0,6 2 22 0 0,-16-1-42 0 0,14 0 20 0 0,4-1-31 0 0,-1-2 0 0 0,-2-1 31 0 0,-3-1-31 0 0,-5 1-11 0 0,-4 1 0 0 0,3-1 0 0 0,-2 1 0 0 0,4-4 0 0 0,-3 0 0 0 0,-1-2 0 0 0,1 0 0 0 0,7 2 0 0 0,-3 2 0 0 0,4 4 53 0 0,-16 0-42 0 0,9-1-11 0 0,-5-1 0 0 0,-2-3 0 0 0,-5 0 11 0 0,-32 2 251 0 0,0 2-175 0 0,30 3 228 0 0,-36-4-298 0 0,-1 0 1 0 0,1 1 0 0 0,-1-1-1 0 0,1 0 1 0 0,-1 1-1 0 0,0-1 1 0 0,1 1 0 0 0,-1-1-1 0 0,1 0 1 0 0,-1 0 0 0 0,0 0-1 0 0,1 1 1 0 0,-1-1 0 0 0,0 1-1 0 0,0 1 1 0 0,1-2-1 0 0,-1 1 1 0 0,0-1 0 0 0,0 1-1 0 0,0 0 1 0 0,3 14 834 0 0,-15 173-253 0 0,0-18-263 0 0,9 63-336 0 0,-3 150 0 0 0,-8-93 0 0 0,5-132 0 0 0,-17 315 0 0 0,6-260 0 0 0,4-44 0 0 0,-5 5 0 0 0,13-100 0 0 0,4-47 0 0 0,0-2 0 0 0,-11 36 0 0 0,13-53 0 0 0,0 0 0 0 0,-1 0 0 0 0,-2 0 0 0 0,2 0 0 0 0,-1-1 0 0 0,-1 0 0 0 0,0 0 0 0 0,1 0 0 0 0,-3 0 0 0 0,3-1 0 0 0,-9 8 0 0 0,10-13 0 0 0,0 1 0 0 0,0 0 0 0 0,0-2 0 0 0,1 1 0 0 0,-1 2 0 0 0,0-2 0 0 0,-1 0 0 0 0,1 0 0 0 0,1-1 0 0 0,-1 1 0 0 0,0-1 0 0 0,-1 1 0 0 0,1-1 0 0 0,1 0 0 0 0,-5-1 0 0 0,-7 0 0 0 0,1-1 0 0 0,-19-5 0 0 0,-2-1 0 0 0,-239-10-42 0 0,117 11 7 0 0,-84 7 76 0 0,74 2-5 0 0,-305-27-113 0 0,234 14 113 0 0,52 2 5 0 0,-34 7-41 0 0,16-1 0 0 0,-175 2 0 0 0,267 3 0 0 0,-20 4 0 0 0,-69-1 0 0 0,-74-5 0 0 0,11-9 0 0 0,87 0 0 0 0,86 2 0 0 0,-96-16 0 0 0,65 5 0 0 0,-451-31 0 0 0,-74 13 0 0 0,150 33 0 0 0,287 23 0 0 0,-35 2 0 0 0,170-18 0 0 0,-299 8 0 0 0,2-38 0 0 0,116 6 0 0 0,143 18 0 0 0,64 3 0 0 0,0-3 0 0 0,-74-12 0 0 0,104 11-120 0 0,-2 1 1 0 0,2-1-1 0 0,0 3 0 0 0,-1 0 1 0 0,-28 4-1 0 0,18 0-142 0 0,-1 2 0 0 0,-46 17 0 0 0,66-20-2 0 0,0 0 0 0 0,0-2 0 0 0,0 2 0 0 0,-1-2 0 0 0,-13 2 0 0 0,22-3 247 0 0,2 0-1 0 0,-1-2 1 0 0,1 2-1 0 0,-1 0 1 0 0,1-1-1 0 0,0 1 1 0 0,-1-1-1 0 0,1 1 1 0 0,0 0-1 0 0,-1-1 1 0 0,1 1-1 0 0,0-1 1 0 0,0 1-1 0 0,-1-1 1 0 0,1 1-1 0 0,0 0 1 0 0,0 0 0 0 0,0-1-1 0 0,-1 1 1 0 0,1-1-1 0 0,0 1 1 0 0,0-1-1 0 0,0 1 1 0 0,0-1-1 0 0,0 1 1 0 0,0-1-1 0 0,0 0 1 0 0,0-22-134 0 0,0 19 71 0 0,4-72-397 0 0,-2 50 128 0 0,0-1 0 0 0,-2 0 0 0 0,-6-36 0 0 0,-11-15-1046 0 0,12 53 655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W207"/>
  <sheetViews>
    <sheetView tabSelected="1" zoomScale="115" zoomScaleNormal="115" workbookViewId="0">
      <selection activeCell="H65" sqref="H65"/>
    </sheetView>
  </sheetViews>
  <sheetFormatPr defaultRowHeight="15" x14ac:dyDescent="0.25"/>
  <cols>
    <col min="1" max="1" width="3.7109375" customWidth="1"/>
    <col min="2" max="3" width="14.42578125" customWidth="1"/>
    <col min="4" max="4" width="11.140625" customWidth="1"/>
    <col min="6" max="6" width="12.42578125" customWidth="1"/>
    <col min="7" max="7" width="11.5703125" customWidth="1"/>
    <col min="8" max="8" width="12.7109375" customWidth="1"/>
    <col min="9" max="9" width="11.5703125" customWidth="1"/>
    <col min="18" max="18" width="13.42578125" customWidth="1"/>
    <col min="19" max="22" width="12" bestFit="1" customWidth="1"/>
    <col min="23" max="23" width="14.85546875" customWidth="1"/>
  </cols>
  <sheetData>
    <row r="2" spans="2:23" x14ac:dyDescent="0.25">
      <c r="B2" s="2" t="s">
        <v>0</v>
      </c>
      <c r="R2" s="2" t="s">
        <v>13</v>
      </c>
      <c r="V2" s="2" t="s">
        <v>20</v>
      </c>
    </row>
    <row r="3" spans="2:23" x14ac:dyDescent="0.25">
      <c r="B3" t="s">
        <v>1</v>
      </c>
      <c r="R3" s="17">
        <f>(235.8*((1-V3/647.096)^1.256)*(1-0.625*(1-V3/647.096)))/1000</f>
        <v>7.3060253453537824E-2</v>
      </c>
      <c r="V3" s="3">
        <f>18+273</f>
        <v>291</v>
      </c>
    </row>
    <row r="5" spans="2:23" x14ac:dyDescent="0.25">
      <c r="B5" s="27" t="s">
        <v>2</v>
      </c>
      <c r="C5" s="27"/>
      <c r="D5" s="3">
        <v>6</v>
      </c>
      <c r="R5" s="2" t="s">
        <v>16</v>
      </c>
    </row>
    <row r="6" spans="2:23" x14ac:dyDescent="0.25">
      <c r="R6" s="16">
        <v>9.8000000000000007</v>
      </c>
    </row>
    <row r="7" spans="2:23" ht="15" customHeight="1" x14ac:dyDescent="0.25">
      <c r="B7" s="6" t="s">
        <v>9</v>
      </c>
      <c r="D7" s="6" t="s">
        <v>8</v>
      </c>
      <c r="E7" s="7"/>
      <c r="F7" s="7"/>
    </row>
    <row r="8" spans="2:23" ht="60" x14ac:dyDescent="0.25">
      <c r="B8" s="8" t="s">
        <v>3</v>
      </c>
      <c r="C8" s="4" t="s">
        <v>7</v>
      </c>
      <c r="D8" s="8" t="s">
        <v>4</v>
      </c>
      <c r="E8" s="8" t="s">
        <v>5</v>
      </c>
      <c r="F8" s="8" t="s">
        <v>6</v>
      </c>
      <c r="G8" s="4" t="s">
        <v>10</v>
      </c>
      <c r="H8" s="4" t="s">
        <v>11</v>
      </c>
      <c r="I8" s="14" t="s">
        <v>12</v>
      </c>
      <c r="J8" s="1"/>
      <c r="K8" s="1"/>
      <c r="L8" s="1"/>
      <c r="M8" s="1"/>
      <c r="R8" s="2" t="s">
        <v>17</v>
      </c>
      <c r="T8" s="24" t="s">
        <v>21</v>
      </c>
    </row>
    <row r="9" spans="2:23" x14ac:dyDescent="0.25">
      <c r="B9" s="10">
        <v>10</v>
      </c>
      <c r="C9" s="5">
        <f t="shared" ref="C9:C20" si="0">1/B9</f>
        <v>0.1</v>
      </c>
      <c r="D9" s="9"/>
      <c r="E9" s="9"/>
      <c r="F9" s="9"/>
      <c r="G9" s="11">
        <v>2.2000000000000002</v>
      </c>
      <c r="H9" s="12">
        <f t="shared" ref="H9:H20" si="1">B9*G9</f>
        <v>22</v>
      </c>
      <c r="I9" s="13">
        <f>20.4/B9 + 0.28</f>
        <v>2.3200000000000003</v>
      </c>
      <c r="J9" s="1"/>
      <c r="K9" s="1"/>
      <c r="L9" s="1"/>
      <c r="M9" s="1"/>
      <c r="R9" s="16">
        <v>1000</v>
      </c>
    </row>
    <row r="10" spans="2:23" x14ac:dyDescent="0.25">
      <c r="B10" s="10">
        <v>13</v>
      </c>
      <c r="C10" s="5">
        <f t="shared" si="0"/>
        <v>7.6923076923076927E-2</v>
      </c>
      <c r="D10" s="9">
        <v>1066</v>
      </c>
      <c r="E10" s="9">
        <v>1628</v>
      </c>
      <c r="F10" s="9">
        <v>5</v>
      </c>
      <c r="G10" s="11">
        <f>15*D10/(E10*F10)</f>
        <v>1.9643734643734643</v>
      </c>
      <c r="H10" s="12">
        <f t="shared" si="1"/>
        <v>25.536855036855037</v>
      </c>
      <c r="I10" s="13">
        <f t="shared" ref="I10:I20" si="2">20.4/B10 + 0.28</f>
        <v>1.8492307692307692</v>
      </c>
    </row>
    <row r="11" spans="2:23" ht="30" x14ac:dyDescent="0.25">
      <c r="B11" s="10">
        <v>15</v>
      </c>
      <c r="C11" s="5">
        <f t="shared" si="0"/>
        <v>6.6666666666666666E-2</v>
      </c>
      <c r="D11" s="9">
        <v>841</v>
      </c>
      <c r="E11" s="9">
        <v>1594</v>
      </c>
      <c r="F11" s="9">
        <v>5</v>
      </c>
      <c r="G11" s="11">
        <f>15*D11/(E11*F11)</f>
        <v>1.5828105395232119</v>
      </c>
      <c r="H11" s="12">
        <f t="shared" si="1"/>
        <v>23.742158092848179</v>
      </c>
      <c r="I11" s="13">
        <f t="shared" si="2"/>
        <v>1.64</v>
      </c>
      <c r="R11" s="18" t="s">
        <v>14</v>
      </c>
      <c r="S11" s="15" t="s">
        <v>15</v>
      </c>
      <c r="T11" s="15" t="s">
        <v>18</v>
      </c>
      <c r="U11" s="18" t="s">
        <v>19</v>
      </c>
      <c r="V11" s="21" t="s">
        <v>22</v>
      </c>
      <c r="W11" s="25" t="s">
        <v>23</v>
      </c>
    </row>
    <row r="12" spans="2:23" x14ac:dyDescent="0.25">
      <c r="B12" s="10">
        <v>17</v>
      </c>
      <c r="C12" s="5">
        <f t="shared" si="0"/>
        <v>5.8823529411764705E-2</v>
      </c>
      <c r="D12" s="9">
        <v>1149</v>
      </c>
      <c r="E12" s="9">
        <v>1572</v>
      </c>
      <c r="F12" s="9">
        <v>7</v>
      </c>
      <c r="G12" s="11">
        <f t="shared" ref="G12:G20" si="3">15*D12/(E12*F12)</f>
        <v>1.5662486368593238</v>
      </c>
      <c r="H12" s="12">
        <f t="shared" si="1"/>
        <v>26.626226826608505</v>
      </c>
      <c r="I12" s="13">
        <f t="shared" si="2"/>
        <v>1.48</v>
      </c>
      <c r="R12" s="19">
        <v>0.2</v>
      </c>
      <c r="S12" s="23">
        <f>2*PI()/(R12/100)</f>
        <v>3141.5926535897929</v>
      </c>
      <c r="T12" s="23">
        <f t="shared" ref="T12:T43" si="4">(_sigma*(S12^3)/_rho +_g*S12)*TANH(S12*_d/1000)</f>
        <v>2296114.0409184038</v>
      </c>
      <c r="U12" s="20">
        <f>SQRT(T12)/(2*PI())</f>
        <v>241.16643236758918</v>
      </c>
      <c r="V12" s="22">
        <f>1/U12</f>
        <v>4.1465140491682784E-3</v>
      </c>
      <c r="W12" s="26">
        <f>100*SQRT(T12)/S12</f>
        <v>48.233286473517836</v>
      </c>
    </row>
    <row r="13" spans="2:23" x14ac:dyDescent="0.25">
      <c r="B13" s="10">
        <v>20</v>
      </c>
      <c r="C13" s="5">
        <f t="shared" si="0"/>
        <v>0.05</v>
      </c>
      <c r="D13" s="9">
        <v>1042</v>
      </c>
      <c r="E13" s="9">
        <v>1494</v>
      </c>
      <c r="F13" s="9">
        <v>8</v>
      </c>
      <c r="G13" s="11">
        <f t="shared" si="3"/>
        <v>1.3077309236947792</v>
      </c>
      <c r="H13" s="12">
        <f t="shared" si="1"/>
        <v>26.154618473895582</v>
      </c>
      <c r="I13" s="13">
        <f t="shared" si="2"/>
        <v>1.3</v>
      </c>
      <c r="R13" s="19">
        <f>R12+0.05</f>
        <v>0.25</v>
      </c>
      <c r="S13" s="23">
        <f t="shared" ref="S13:S77" si="5">2*PI()/(R13/100)</f>
        <v>2513.2741228718346</v>
      </c>
      <c r="T13" s="23">
        <f t="shared" si="4"/>
        <v>1184477.2200555259</v>
      </c>
      <c r="U13" s="20">
        <f t="shared" ref="U13:U77" si="6">SQRT(T13)/(2*PI())</f>
        <v>173.21419827298487</v>
      </c>
      <c r="V13" s="22">
        <f t="shared" ref="V13:V77" si="7">1/U13</f>
        <v>5.7731987906903797E-3</v>
      </c>
      <c r="W13" s="26">
        <f t="shared" ref="W13:W76" si="8">100*SQRT(T13)/S13</f>
        <v>43.303549568246211</v>
      </c>
    </row>
    <row r="14" spans="2:23" x14ac:dyDescent="0.25">
      <c r="B14" s="10">
        <v>23</v>
      </c>
      <c r="C14" s="5">
        <f t="shared" si="0"/>
        <v>4.3478260869565216E-2</v>
      </c>
      <c r="D14" s="9">
        <v>1198</v>
      </c>
      <c r="E14" s="9">
        <v>1640</v>
      </c>
      <c r="F14" s="9">
        <v>9</v>
      </c>
      <c r="G14" s="11">
        <f t="shared" si="3"/>
        <v>1.217479674796748</v>
      </c>
      <c r="H14" s="12">
        <f t="shared" si="1"/>
        <v>28.002032520325205</v>
      </c>
      <c r="I14" s="13">
        <f t="shared" si="2"/>
        <v>1.1669565217391304</v>
      </c>
      <c r="R14" s="19">
        <f t="shared" ref="R14:R48" si="9">R13+0.05</f>
        <v>0.3</v>
      </c>
      <c r="S14" s="23">
        <f t="shared" si="5"/>
        <v>2094.3951023931954</v>
      </c>
      <c r="T14" s="23">
        <f t="shared" si="4"/>
        <v>691732.90396091691</v>
      </c>
      <c r="U14" s="20">
        <f t="shared" si="6"/>
        <v>132.36993294709308</v>
      </c>
      <c r="V14" s="22">
        <f t="shared" si="7"/>
        <v>7.5545856807201824E-3</v>
      </c>
      <c r="W14" s="26">
        <f t="shared" si="8"/>
        <v>39.710979884127923</v>
      </c>
    </row>
    <row r="15" spans="2:23" x14ac:dyDescent="0.25">
      <c r="B15" s="10">
        <v>25</v>
      </c>
      <c r="C15" s="5">
        <f t="shared" si="0"/>
        <v>0.04</v>
      </c>
      <c r="D15" s="9">
        <v>893</v>
      </c>
      <c r="E15" s="9">
        <v>1509</v>
      </c>
      <c r="F15" s="9">
        <v>8</v>
      </c>
      <c r="G15" s="11">
        <f t="shared" si="3"/>
        <v>1.1095924453280319</v>
      </c>
      <c r="H15" s="12">
        <f t="shared" si="1"/>
        <v>27.739811133200799</v>
      </c>
      <c r="I15" s="13">
        <f t="shared" si="2"/>
        <v>1.0960000000000001</v>
      </c>
      <c r="R15" s="19">
        <f t="shared" si="9"/>
        <v>0.35</v>
      </c>
      <c r="S15" s="23">
        <f t="shared" si="5"/>
        <v>1795.1958020513105</v>
      </c>
      <c r="T15" s="23">
        <f t="shared" si="4"/>
        <v>440277.73394261196</v>
      </c>
      <c r="U15" s="20">
        <f t="shared" si="6"/>
        <v>105.60475975829844</v>
      </c>
      <c r="V15" s="22">
        <f t="shared" si="7"/>
        <v>9.4692701568446103E-3</v>
      </c>
      <c r="W15" s="26">
        <f t="shared" si="8"/>
        <v>36.961665915404453</v>
      </c>
    </row>
    <row r="16" spans="2:23" x14ac:dyDescent="0.25">
      <c r="B16" s="10">
        <v>30</v>
      </c>
      <c r="C16" s="5">
        <f t="shared" si="0"/>
        <v>3.3333333333333333E-2</v>
      </c>
      <c r="D16" s="9">
        <v>887</v>
      </c>
      <c r="E16" s="9">
        <v>1523</v>
      </c>
      <c r="F16" s="9">
        <v>9</v>
      </c>
      <c r="G16" s="11">
        <f t="shared" si="3"/>
        <v>0.97067191945721165</v>
      </c>
      <c r="H16" s="12">
        <f t="shared" si="1"/>
        <v>29.120157583716349</v>
      </c>
      <c r="I16" s="13">
        <f t="shared" si="2"/>
        <v>0.96</v>
      </c>
      <c r="R16" s="19">
        <f t="shared" si="9"/>
        <v>0.39999999999999997</v>
      </c>
      <c r="S16" s="23">
        <f t="shared" si="5"/>
        <v>1570.7963267948965</v>
      </c>
      <c r="T16" s="23">
        <f t="shared" si="4"/>
        <v>298559.60422805656</v>
      </c>
      <c r="U16" s="20">
        <f t="shared" si="6"/>
        <v>86.963228562672683</v>
      </c>
      <c r="V16" s="22">
        <f t="shared" si="7"/>
        <v>1.1499113090992474E-2</v>
      </c>
      <c r="W16" s="26">
        <f t="shared" si="8"/>
        <v>34.785291425069076</v>
      </c>
    </row>
    <row r="17" spans="2:23" x14ac:dyDescent="0.25">
      <c r="B17" s="10">
        <v>35</v>
      </c>
      <c r="C17" s="5">
        <f t="shared" si="0"/>
        <v>2.8571428571428571E-2</v>
      </c>
      <c r="D17" s="9">
        <v>853</v>
      </c>
      <c r="E17" s="9">
        <v>1533</v>
      </c>
      <c r="F17" s="9">
        <v>10</v>
      </c>
      <c r="G17" s="11">
        <f t="shared" si="3"/>
        <v>0.83463796477495111</v>
      </c>
      <c r="H17" s="12">
        <f t="shared" si="1"/>
        <v>29.212328767123289</v>
      </c>
      <c r="I17" s="13">
        <f t="shared" si="2"/>
        <v>0.86285714285714288</v>
      </c>
      <c r="R17" s="19">
        <f t="shared" si="9"/>
        <v>0.44999999999999996</v>
      </c>
      <c r="S17" s="23">
        <f t="shared" si="5"/>
        <v>1396.2634015954636</v>
      </c>
      <c r="T17" s="23">
        <f t="shared" si="4"/>
        <v>212559.75351256883</v>
      </c>
      <c r="U17" s="20">
        <f t="shared" si="6"/>
        <v>73.377118062474082</v>
      </c>
      <c r="V17" s="22">
        <f t="shared" si="7"/>
        <v>1.3628226706159119E-2</v>
      </c>
      <c r="W17" s="26">
        <f t="shared" si="8"/>
        <v>33.019703128113335</v>
      </c>
    </row>
    <row r="18" spans="2:23" x14ac:dyDescent="0.25">
      <c r="B18" s="10">
        <v>40</v>
      </c>
      <c r="C18" s="5">
        <f t="shared" si="0"/>
        <v>2.5000000000000001E-2</v>
      </c>
      <c r="D18" s="9">
        <v>800</v>
      </c>
      <c r="E18" s="9">
        <v>1594</v>
      </c>
      <c r="F18" s="9">
        <v>10</v>
      </c>
      <c r="G18" s="11">
        <f t="shared" si="3"/>
        <v>0.75282308657465491</v>
      </c>
      <c r="H18" s="12">
        <f t="shared" si="1"/>
        <v>30.112923462986195</v>
      </c>
      <c r="I18" s="13">
        <f t="shared" si="2"/>
        <v>0.79</v>
      </c>
      <c r="R18" s="19">
        <f t="shared" si="9"/>
        <v>0.49999999999999994</v>
      </c>
      <c r="S18" s="23">
        <f t="shared" si="5"/>
        <v>1256.6370614359175</v>
      </c>
      <c r="T18" s="23">
        <f t="shared" si="4"/>
        <v>157295.84604144597</v>
      </c>
      <c r="U18" s="20">
        <f t="shared" si="6"/>
        <v>63.121710415161907</v>
      </c>
      <c r="V18" s="22">
        <f t="shared" si="7"/>
        <v>1.5842409741796206E-2</v>
      </c>
      <c r="W18" s="26">
        <f t="shared" si="8"/>
        <v>31.560855207580946</v>
      </c>
    </row>
    <row r="19" spans="2:23" x14ac:dyDescent="0.25">
      <c r="B19" s="10">
        <v>45</v>
      </c>
      <c r="C19" s="5">
        <f t="shared" si="0"/>
        <v>2.2222222222222223E-2</v>
      </c>
      <c r="D19" s="9">
        <v>885</v>
      </c>
      <c r="E19" s="9">
        <v>1541</v>
      </c>
      <c r="F19" s="9">
        <v>12</v>
      </c>
      <c r="G19" s="11">
        <f t="shared" si="3"/>
        <v>0.7178780012978585</v>
      </c>
      <c r="H19" s="12">
        <f t="shared" si="1"/>
        <v>32.304510058403636</v>
      </c>
      <c r="I19" s="13">
        <f t="shared" si="2"/>
        <v>0.73333333333333339</v>
      </c>
      <c r="R19" s="19">
        <f t="shared" si="9"/>
        <v>0.54999999999999993</v>
      </c>
      <c r="S19" s="23">
        <f t="shared" si="5"/>
        <v>1142.3973285781067</v>
      </c>
      <c r="T19" s="23">
        <f t="shared" si="4"/>
        <v>120121.51630083898</v>
      </c>
      <c r="U19" s="20">
        <f t="shared" si="6"/>
        <v>55.160797248846428</v>
      </c>
      <c r="V19" s="22">
        <f t="shared" si="7"/>
        <v>1.8128817019969972E-2</v>
      </c>
      <c r="W19" s="26">
        <f t="shared" si="8"/>
        <v>30.338438486865538</v>
      </c>
    </row>
    <row r="20" spans="2:23" x14ac:dyDescent="0.25">
      <c r="B20" s="10">
        <v>50</v>
      </c>
      <c r="C20" s="5">
        <f t="shared" si="0"/>
        <v>0.02</v>
      </c>
      <c r="D20" s="10">
        <v>635</v>
      </c>
      <c r="E20" s="10">
        <v>1497</v>
      </c>
      <c r="F20" s="10">
        <v>10</v>
      </c>
      <c r="G20" s="11">
        <f t="shared" si="3"/>
        <v>0.63627254509018039</v>
      </c>
      <c r="H20" s="12">
        <f t="shared" si="1"/>
        <v>31.813627254509019</v>
      </c>
      <c r="I20" s="13">
        <f t="shared" si="2"/>
        <v>0.68799999999999994</v>
      </c>
      <c r="R20" s="19">
        <f t="shared" si="9"/>
        <v>0.6</v>
      </c>
      <c r="S20" s="23">
        <f t="shared" si="5"/>
        <v>1047.1975511965977</v>
      </c>
      <c r="T20" s="23">
        <f t="shared" si="4"/>
        <v>94162.858239974565</v>
      </c>
      <c r="U20" s="20">
        <f t="shared" si="6"/>
        <v>48.838233618804949</v>
      </c>
      <c r="V20" s="22">
        <f t="shared" si="7"/>
        <v>2.0475761015544887E-2</v>
      </c>
      <c r="W20" s="26">
        <f t="shared" si="8"/>
        <v>29.30294017128297</v>
      </c>
    </row>
    <row r="21" spans="2:23" x14ac:dyDescent="0.25">
      <c r="R21" s="19">
        <f t="shared" si="9"/>
        <v>0.65</v>
      </c>
      <c r="S21" s="23">
        <f t="shared" si="5"/>
        <v>966.64389341224398</v>
      </c>
      <c r="T21" s="23">
        <f t="shared" si="4"/>
        <v>75462.118599444511</v>
      </c>
      <c r="U21" s="20">
        <f t="shared" si="6"/>
        <v>43.72045052562413</v>
      </c>
      <c r="V21" s="22">
        <f t="shared" si="7"/>
        <v>2.2872591384068875E-2</v>
      </c>
      <c r="W21" s="26">
        <f t="shared" si="8"/>
        <v>28.418292841655688</v>
      </c>
    </row>
    <row r="22" spans="2:23" x14ac:dyDescent="0.25">
      <c r="R22" s="19">
        <f t="shared" si="9"/>
        <v>0.70000000000000007</v>
      </c>
      <c r="S22" s="23">
        <f t="shared" si="5"/>
        <v>897.59790102565501</v>
      </c>
      <c r="T22" s="23">
        <f t="shared" si="4"/>
        <v>61629.473354864276</v>
      </c>
      <c r="U22" s="20">
        <f t="shared" si="6"/>
        <v>39.510666874809786</v>
      </c>
      <c r="V22" s="22">
        <f t="shared" si="7"/>
        <v>2.5309620897276092E-2</v>
      </c>
      <c r="W22" s="26">
        <f t="shared" si="8"/>
        <v>27.657466812366856</v>
      </c>
    </row>
    <row r="23" spans="2:23" x14ac:dyDescent="0.25">
      <c r="R23" s="19">
        <f t="shared" si="9"/>
        <v>0.75000000000000011</v>
      </c>
      <c r="S23" s="23">
        <f t="shared" si="5"/>
        <v>837.75804095727801</v>
      </c>
      <c r="T23" s="23">
        <f t="shared" si="4"/>
        <v>51162.924501919202</v>
      </c>
      <c r="U23" s="20">
        <f t="shared" si="6"/>
        <v>35.999611349075764</v>
      </c>
      <c r="V23" s="22">
        <f t="shared" si="7"/>
        <v>2.7778077665987732E-2</v>
      </c>
      <c r="W23" s="26">
        <f t="shared" si="8"/>
        <v>26.999708511806826</v>
      </c>
    </row>
    <row r="24" spans="2:23" x14ac:dyDescent="0.25">
      <c r="R24" s="19">
        <f t="shared" si="9"/>
        <v>0.80000000000000016</v>
      </c>
      <c r="S24" s="23">
        <f t="shared" si="5"/>
        <v>785.39816339744812</v>
      </c>
      <c r="T24" s="23">
        <f t="shared" si="4"/>
        <v>43085.672968290019</v>
      </c>
      <c r="U24" s="20">
        <f t="shared" si="6"/>
        <v>33.035932646036429</v>
      </c>
      <c r="V24" s="22">
        <f t="shared" si="7"/>
        <v>3.0270070190374285E-2</v>
      </c>
      <c r="W24" s="26">
        <f t="shared" si="8"/>
        <v>26.428746116829149</v>
      </c>
    </row>
    <row r="25" spans="2:23" x14ac:dyDescent="0.25">
      <c r="R25" s="19">
        <f t="shared" si="9"/>
        <v>0.8500000000000002</v>
      </c>
      <c r="S25" s="23">
        <f t="shared" si="5"/>
        <v>739.19827143289228</v>
      </c>
      <c r="T25" s="23">
        <f t="shared" si="4"/>
        <v>36743.463667629832</v>
      </c>
      <c r="U25" s="20">
        <f t="shared" si="6"/>
        <v>30.507749957688979</v>
      </c>
      <c r="V25" s="22">
        <f t="shared" si="7"/>
        <v>3.277855631394954E-2</v>
      </c>
      <c r="W25" s="26">
        <f t="shared" si="8"/>
        <v>25.931587464035641</v>
      </c>
    </row>
    <row r="26" spans="2:23" x14ac:dyDescent="0.25">
      <c r="R26" s="19">
        <f t="shared" si="9"/>
        <v>0.90000000000000024</v>
      </c>
      <c r="S26" s="23">
        <f t="shared" si="5"/>
        <v>698.13170079773158</v>
      </c>
      <c r="T26" s="23">
        <f t="shared" si="4"/>
        <v>31686.662957000328</v>
      </c>
      <c r="U26" s="20">
        <f t="shared" si="6"/>
        <v>28.330770358741976</v>
      </c>
      <c r="V26" s="22">
        <f t="shared" si="7"/>
        <v>3.5297310568592845E-2</v>
      </c>
      <c r="W26" s="26">
        <f t="shared" si="8"/>
        <v>25.497693322867789</v>
      </c>
    </row>
    <row r="27" spans="2:23" x14ac:dyDescent="0.25">
      <c r="R27" s="19">
        <f t="shared" si="9"/>
        <v>0.95000000000000029</v>
      </c>
      <c r="S27" s="23">
        <f t="shared" si="5"/>
        <v>661.38792707153516</v>
      </c>
      <c r="T27" s="23">
        <f t="shared" si="4"/>
        <v>27599.188751068854</v>
      </c>
      <c r="U27" s="20">
        <f t="shared" si="6"/>
        <v>26.440416372603661</v>
      </c>
      <c r="V27" s="22">
        <f t="shared" si="7"/>
        <v>3.7820887005249805E-2</v>
      </c>
      <c r="W27" s="26">
        <f t="shared" si="8"/>
        <v>25.118395553973489</v>
      </c>
    </row>
    <row r="28" spans="2:23" x14ac:dyDescent="0.25">
      <c r="R28" s="19">
        <f t="shared" si="9"/>
        <v>1.0000000000000002</v>
      </c>
      <c r="S28" s="23">
        <f t="shared" si="5"/>
        <v>628.31853071795854</v>
      </c>
      <c r="T28" s="23">
        <f t="shared" si="4"/>
        <v>24254.337380456076</v>
      </c>
      <c r="U28" s="20">
        <f t="shared" si="6"/>
        <v>24.786479035193803</v>
      </c>
      <c r="V28" s="22">
        <f t="shared" si="7"/>
        <v>4.0344576516096575E-2</v>
      </c>
      <c r="W28" s="26">
        <f t="shared" si="8"/>
        <v>24.786479035193807</v>
      </c>
    </row>
    <row r="29" spans="2:23" x14ac:dyDescent="0.25">
      <c r="R29" s="19">
        <f t="shared" si="9"/>
        <v>1.0500000000000003</v>
      </c>
      <c r="S29" s="23">
        <f t="shared" si="5"/>
        <v>598.39860068376993</v>
      </c>
      <c r="T29" s="23">
        <f t="shared" si="4"/>
        <v>21486.56891019698</v>
      </c>
      <c r="U29" s="20">
        <f t="shared" si="6"/>
        <v>23.329405234562955</v>
      </c>
      <c r="V29" s="22">
        <f t="shared" si="7"/>
        <v>4.2864358947243157E-2</v>
      </c>
      <c r="W29" s="26">
        <f t="shared" si="8"/>
        <v>24.495875496291113</v>
      </c>
    </row>
    <row r="30" spans="2:23" x14ac:dyDescent="0.25">
      <c r="R30" s="19">
        <f t="shared" si="9"/>
        <v>1.1000000000000003</v>
      </c>
      <c r="S30" s="23">
        <f t="shared" si="5"/>
        <v>571.19866428905311</v>
      </c>
      <c r="T30" s="23">
        <f t="shared" si="4"/>
        <v>19173.042158628141</v>
      </c>
      <c r="U30" s="20">
        <f t="shared" si="6"/>
        <v>22.037668465247442</v>
      </c>
      <c r="V30" s="22">
        <f t="shared" si="7"/>
        <v>4.5376851075555551E-2</v>
      </c>
      <c r="W30" s="26">
        <f t="shared" si="8"/>
        <v>24.241435311772193</v>
      </c>
    </row>
    <row r="31" spans="2:23" x14ac:dyDescent="0.25">
      <c r="R31" s="19">
        <f t="shared" si="9"/>
        <v>1.1500000000000004</v>
      </c>
      <c r="S31" s="23">
        <f t="shared" si="5"/>
        <v>546.36393975474653</v>
      </c>
      <c r="T31" s="23">
        <f t="shared" si="4"/>
        <v>17221.26400899333</v>
      </c>
      <c r="U31" s="20">
        <f t="shared" si="6"/>
        <v>20.885873534571132</v>
      </c>
      <c r="V31" s="22">
        <f t="shared" si="7"/>
        <v>4.7879251894576494E-2</v>
      </c>
      <c r="W31" s="26">
        <f t="shared" si="8"/>
        <v>24.018754564756808</v>
      </c>
    </row>
    <row r="32" spans="2:23" x14ac:dyDescent="0.25">
      <c r="R32" s="19">
        <f t="shared" si="9"/>
        <v>1.2000000000000004</v>
      </c>
      <c r="S32" s="23">
        <f t="shared" si="5"/>
        <v>523.59877559829874</v>
      </c>
      <c r="T32" s="23">
        <f t="shared" si="4"/>
        <v>15560.664342625398</v>
      </c>
      <c r="U32" s="20">
        <f t="shared" si="6"/>
        <v>19.853368287622665</v>
      </c>
      <c r="V32" s="22">
        <f t="shared" si="7"/>
        <v>5.0369286738282969E-2</v>
      </c>
      <c r="W32" s="26">
        <f t="shared" si="8"/>
        <v>23.824041945147204</v>
      </c>
    </row>
    <row r="33" spans="18:23" x14ac:dyDescent="0.25">
      <c r="R33" s="19">
        <f t="shared" si="9"/>
        <v>1.2500000000000004</v>
      </c>
      <c r="S33" s="23">
        <f t="shared" si="5"/>
        <v>502.65482457436673</v>
      </c>
      <c r="T33" s="23">
        <f t="shared" si="4"/>
        <v>14136.745491750755</v>
      </c>
      <c r="U33" s="20">
        <f t="shared" si="6"/>
        <v>18.923211844680786</v>
      </c>
      <c r="V33" s="22">
        <f t="shared" si="7"/>
        <v>5.2845151669170511E-2</v>
      </c>
      <c r="W33" s="26">
        <f t="shared" si="8"/>
        <v>23.654014805850991</v>
      </c>
    </row>
    <row r="34" spans="18:23" x14ac:dyDescent="0.25">
      <c r="R34" s="19">
        <f t="shared" si="9"/>
        <v>1.3000000000000005</v>
      </c>
      <c r="S34" s="23">
        <f t="shared" si="5"/>
        <v>483.32194670612182</v>
      </c>
      <c r="T34" s="23">
        <f t="shared" si="4"/>
        <v>12906.953015920095</v>
      </c>
      <c r="U34" s="20">
        <f t="shared" si="6"/>
        <v>18.081397600773741</v>
      </c>
      <c r="V34" s="22">
        <f t="shared" si="7"/>
        <v>5.5305459349956884E-2</v>
      </c>
      <c r="W34" s="26">
        <f t="shared" si="8"/>
        <v>23.50581688100587</v>
      </c>
    </row>
    <row r="35" spans="18:23" x14ac:dyDescent="0.25">
      <c r="R35" s="19">
        <f t="shared" si="9"/>
        <v>1.3500000000000005</v>
      </c>
      <c r="S35" s="23">
        <f t="shared" si="5"/>
        <v>465.42113386515439</v>
      </c>
      <c r="T35" s="23">
        <f t="shared" si="4"/>
        <v>11837.717786798717</v>
      </c>
      <c r="U35" s="20">
        <f t="shared" si="6"/>
        <v>17.316260983410949</v>
      </c>
      <c r="V35" s="22">
        <f t="shared" si="7"/>
        <v>5.7749187365448248E-2</v>
      </c>
      <c r="W35" s="26">
        <f t="shared" si="8"/>
        <v>23.376952327604787</v>
      </c>
    </row>
    <row r="36" spans="18:23" x14ac:dyDescent="0.25">
      <c r="R36" s="19">
        <f t="shared" si="9"/>
        <v>1.4000000000000006</v>
      </c>
      <c r="S36" s="23">
        <f t="shared" si="5"/>
        <v>448.79895051282739</v>
      </c>
      <c r="T36" s="23">
        <f t="shared" si="4"/>
        <v>10902.30806082323</v>
      </c>
      <c r="U36" s="20">
        <f t="shared" si="6"/>
        <v>16.618023025889766</v>
      </c>
      <c r="V36" s="22">
        <f t="shared" si="7"/>
        <v>6.0175629702887465E-2</v>
      </c>
      <c r="W36" s="26">
        <f t="shared" si="8"/>
        <v>23.265232236245684</v>
      </c>
    </row>
    <row r="37" spans="18:23" x14ac:dyDescent="0.25">
      <c r="R37" s="19">
        <f t="shared" si="9"/>
        <v>1.4500000000000006</v>
      </c>
      <c r="S37" s="23">
        <f t="shared" si="5"/>
        <v>433.32312463307471</v>
      </c>
      <c r="T37" s="23">
        <f t="shared" si="4"/>
        <v>10079.250035759798</v>
      </c>
      <c r="U37" s="20">
        <f t="shared" si="6"/>
        <v>15.978435028580382</v>
      </c>
      <c r="V37" s="22">
        <f t="shared" si="7"/>
        <v>6.2584351859948442E-2</v>
      </c>
      <c r="W37" s="26">
        <f t="shared" si="8"/>
        <v>23.168730791441561</v>
      </c>
    </row>
    <row r="38" spans="18:23" x14ac:dyDescent="0.25">
      <c r="R38" s="19">
        <f t="shared" si="9"/>
        <v>1.5000000000000007</v>
      </c>
      <c r="S38" s="23">
        <f t="shared" si="5"/>
        <v>418.87902047863889</v>
      </c>
      <c r="T38" s="23">
        <f t="shared" si="4"/>
        <v>9351.152880618145</v>
      </c>
      <c r="U38" s="20">
        <f t="shared" si="6"/>
        <v>15.390499328195034</v>
      </c>
      <c r="V38" s="22">
        <f t="shared" si="7"/>
        <v>6.4975149842476099E-2</v>
      </c>
      <c r="W38" s="26">
        <f t="shared" si="8"/>
        <v>23.085748992292558</v>
      </c>
    </row>
    <row r="39" spans="18:23" x14ac:dyDescent="0.25">
      <c r="R39" s="19">
        <f t="shared" si="9"/>
        <v>1.5500000000000007</v>
      </c>
      <c r="S39" s="23">
        <f t="shared" si="5"/>
        <v>405.36679401158602</v>
      </c>
      <c r="T39" s="23">
        <f t="shared" si="4"/>
        <v>8703.8252059444894</v>
      </c>
      <c r="U39" s="20">
        <f t="shared" si="6"/>
        <v>14.848247978148047</v>
      </c>
      <c r="V39" s="22">
        <f t="shared" si="7"/>
        <v>6.7348013144155838E-2</v>
      </c>
      <c r="W39" s="26">
        <f t="shared" si="8"/>
        <v>23.014784366129483</v>
      </c>
    </row>
    <row r="40" spans="18:23" x14ac:dyDescent="0.25">
      <c r="R40" s="19">
        <f t="shared" si="9"/>
        <v>1.6000000000000008</v>
      </c>
      <c r="S40" s="23">
        <f t="shared" si="5"/>
        <v>392.69908169872394</v>
      </c>
      <c r="T40" s="23">
        <f t="shared" si="4"/>
        <v>8125.604006201751</v>
      </c>
      <c r="U40" s="20">
        <f t="shared" si="6"/>
        <v>14.346565928100034</v>
      </c>
      <c r="V40" s="22">
        <f t="shared" si="7"/>
        <v>6.9703091667486838E-2</v>
      </c>
      <c r="W40" s="26">
        <f t="shared" si="8"/>
        <v>22.954505484960066</v>
      </c>
    </row>
    <row r="41" spans="18:23" x14ac:dyDescent="0.25">
      <c r="R41" s="19">
        <f t="shared" si="9"/>
        <v>1.6500000000000008</v>
      </c>
      <c r="S41" s="23">
        <f t="shared" si="5"/>
        <v>380.79910952603535</v>
      </c>
      <c r="T41" s="23">
        <f t="shared" si="4"/>
        <v>7606.8402023906756</v>
      </c>
      <c r="U41" s="20">
        <f t="shared" si="6"/>
        <v>13.881048709340584</v>
      </c>
      <c r="V41" s="22">
        <f t="shared" si="7"/>
        <v>7.2040666446699958E-2</v>
      </c>
      <c r="W41" s="26">
        <f t="shared" si="8"/>
        <v>22.903730370411978</v>
      </c>
    </row>
    <row r="42" spans="18:23" x14ac:dyDescent="0.25">
      <c r="R42" s="19">
        <f t="shared" si="9"/>
        <v>1.7000000000000008</v>
      </c>
      <c r="S42" s="23">
        <f t="shared" si="5"/>
        <v>369.59913571644609</v>
      </c>
      <c r="T42" s="23">
        <f t="shared" si="4"/>
        <v>7139.5007860093629</v>
      </c>
      <c r="U42" s="20">
        <f t="shared" si="6"/>
        <v>13.44788710405718</v>
      </c>
      <c r="V42" s="22">
        <f t="shared" si="7"/>
        <v>7.4361123964098677E-2</v>
      </c>
      <c r="W42" s="26">
        <f t="shared" si="8"/>
        <v>22.861408076897217</v>
      </c>
    </row>
    <row r="43" spans="18:23" x14ac:dyDescent="0.25">
      <c r="R43" s="19">
        <f t="shared" si="9"/>
        <v>1.7500000000000009</v>
      </c>
      <c r="S43" s="23">
        <f t="shared" si="5"/>
        <v>359.0391604102619</v>
      </c>
      <c r="T43" s="23">
        <f t="shared" si="4"/>
        <v>6716.8586123975938</v>
      </c>
      <c r="U43" s="20">
        <f t="shared" si="6"/>
        <v>13.043773083030411</v>
      </c>
      <c r="V43" s="22">
        <f t="shared" si="7"/>
        <v>7.6664933806689137E-2</v>
      </c>
      <c r="W43" s="26">
        <f t="shared" si="8"/>
        <v>22.826602895303232</v>
      </c>
    </row>
    <row r="44" spans="18:23" x14ac:dyDescent="0.25">
      <c r="R44" s="19">
        <f t="shared" si="9"/>
        <v>1.8000000000000009</v>
      </c>
      <c r="S44" s="23">
        <f t="shared" si="5"/>
        <v>349.06585039886573</v>
      </c>
      <c r="T44" s="23">
        <f t="shared" ref="T44:T75" si="10">(_sigma*(S44^3)/_rho +_g*S44)*TANH(S44*_d/1000)</f>
        <v>6333.2486707983862</v>
      </c>
      <c r="U44" s="20">
        <f t="shared" si="6"/>
        <v>12.665822630474452</v>
      </c>
      <c r="V44" s="22">
        <f t="shared" si="7"/>
        <v>7.8952629385000375E-2</v>
      </c>
      <c r="W44" s="26">
        <f t="shared" si="8"/>
        <v>22.798480734854024</v>
      </c>
    </row>
    <row r="45" spans="18:23" x14ac:dyDescent="0.25">
      <c r="R45" s="19">
        <f t="shared" si="9"/>
        <v>1.850000000000001</v>
      </c>
      <c r="S45" s="23">
        <f t="shared" si="5"/>
        <v>339.63163822592338</v>
      </c>
      <c r="T45" s="23">
        <f t="shared" si="10"/>
        <v>5983.8751973783064</v>
      </c>
      <c r="U45" s="20">
        <f t="shared" si="6"/>
        <v>12.311512069668755</v>
      </c>
      <c r="V45" s="22">
        <f t="shared" si="7"/>
        <v>8.122479142620094E-2</v>
      </c>
      <c r="W45" s="26">
        <f t="shared" si="8"/>
        <v>22.77629732888721</v>
      </c>
    </row>
    <row r="46" spans="18:23" x14ac:dyDescent="0.25">
      <c r="R46" s="19">
        <f t="shared" si="9"/>
        <v>1.900000000000001</v>
      </c>
      <c r="S46" s="23">
        <f t="shared" si="5"/>
        <v>330.69396353576752</v>
      </c>
      <c r="T46" s="23">
        <f t="shared" si="10"/>
        <v>5664.6579821928435</v>
      </c>
      <c r="U46" s="20">
        <f t="shared" si="6"/>
        <v>11.978625251722292</v>
      </c>
      <c r="V46" s="22">
        <f t="shared" si="7"/>
        <v>8.3482033955125157E-2</v>
      </c>
      <c r="W46" s="26">
        <f t="shared" si="8"/>
        <v>22.759387978272365</v>
      </c>
    </row>
    <row r="47" spans="18:23" x14ac:dyDescent="0.25">
      <c r="R47" s="19">
        <f t="shared" si="9"/>
        <v>1.9500000000000011</v>
      </c>
      <c r="S47" s="23">
        <f t="shared" si="5"/>
        <v>322.21463113741453</v>
      </c>
      <c r="T47" s="23">
        <f t="shared" si="10"/>
        <v>5372.1091157605706</v>
      </c>
      <c r="U47" s="20">
        <f t="shared" si="6"/>
        <v>11.665209538030743</v>
      </c>
      <c r="V47" s="22">
        <f t="shared" si="7"/>
        <v>8.5724992486402821E-2</v>
      </c>
      <c r="W47" s="26">
        <f t="shared" si="8"/>
        <v>22.747158599159956</v>
      </c>
    </row>
    <row r="48" spans="18:23" x14ac:dyDescent="0.25">
      <c r="R48" s="19">
        <f t="shared" si="9"/>
        <v>2.0000000000000009</v>
      </c>
      <c r="S48" s="23">
        <f t="shared" si="5"/>
        <v>314.15926535897921</v>
      </c>
      <c r="T48" s="23">
        <f t="shared" si="10"/>
        <v>5103.2335430720059</v>
      </c>
      <c r="U48" s="20">
        <f t="shared" si="6"/>
        <v>11.369538941700064</v>
      </c>
      <c r="V48" s="22">
        <f t="shared" si="7"/>
        <v>8.7954314165924488E-2</v>
      </c>
      <c r="W48" s="26">
        <f t="shared" si="8"/>
        <v>22.739077883400132</v>
      </c>
    </row>
    <row r="49" spans="18:23" x14ac:dyDescent="0.25">
      <c r="R49" s="19">
        <f t="shared" ref="R49:R58" si="11">R48+0.05</f>
        <v>2.0500000000000007</v>
      </c>
      <c r="S49" s="23">
        <f t="shared" si="5"/>
        <v>306.49684425266264</v>
      </c>
      <c r="T49" s="23">
        <f t="shared" si="10"/>
        <v>4855.4483621807922</v>
      </c>
      <c r="U49" s="20">
        <f t="shared" si="6"/>
        <v>11.090083128299899</v>
      </c>
      <c r="V49" s="22">
        <f t="shared" si="7"/>
        <v>9.0170649618322496E-2</v>
      </c>
      <c r="W49" s="26">
        <f t="shared" si="8"/>
        <v>22.734670413014801</v>
      </c>
    </row>
    <row r="50" spans="18:23" x14ac:dyDescent="0.25">
      <c r="R50" s="19">
        <f t="shared" si="11"/>
        <v>2.1000000000000005</v>
      </c>
      <c r="S50" s="23">
        <f t="shared" si="5"/>
        <v>299.19930034188496</v>
      </c>
      <c r="T50" s="23">
        <f t="shared" si="10"/>
        <v>4626.5169745514686</v>
      </c>
      <c r="U50" s="20">
        <f t="shared" si="6"/>
        <v>10.825481236449981</v>
      </c>
      <c r="V50" s="22">
        <f t="shared" si="7"/>
        <v>9.2374646277427919E-2</v>
      </c>
      <c r="W50" s="26">
        <f t="shared" si="8"/>
        <v>22.733510596544967</v>
      </c>
    </row>
    <row r="51" spans="18:23" x14ac:dyDescent="0.25">
      <c r="R51" s="19">
        <f t="shared" si="11"/>
        <v>2.1500000000000004</v>
      </c>
      <c r="S51" s="23">
        <f t="shared" si="5"/>
        <v>292.24117707812024</v>
      </c>
      <c r="T51" s="23">
        <f t="shared" si="10"/>
        <v>4414.4950734447248</v>
      </c>
      <c r="U51" s="20">
        <f t="shared" si="6"/>
        <v>10.574519682055167</v>
      </c>
      <c r="V51" s="22">
        <f t="shared" si="7"/>
        <v>9.4566942997608497E-2</v>
      </c>
      <c r="W51" s="26">
        <f t="shared" si="8"/>
        <v>22.735217316418613</v>
      </c>
    </row>
    <row r="52" spans="18:23" x14ac:dyDescent="0.25">
      <c r="R52" s="19">
        <f t="shared" si="11"/>
        <v>2.2000000000000002</v>
      </c>
      <c r="S52" s="23">
        <f t="shared" si="5"/>
        <v>285.59933214452661</v>
      </c>
      <c r="T52" s="23">
        <f t="shared" si="10"/>
        <v>4217.6861220114206</v>
      </c>
      <c r="U52" s="20">
        <f t="shared" si="6"/>
        <v>10.336113269915082</v>
      </c>
      <c r="V52" s="22">
        <f t="shared" si="7"/>
        <v>9.674816576465553E-2</v>
      </c>
      <c r="W52" s="26">
        <f t="shared" si="8"/>
        <v>22.739449193813183</v>
      </c>
    </row>
    <row r="53" spans="18:23" x14ac:dyDescent="0.25">
      <c r="R53" s="19">
        <f t="shared" si="11"/>
        <v>2.25</v>
      </c>
      <c r="S53" s="23">
        <f t="shared" si="5"/>
        <v>279.25268031909275</v>
      </c>
      <c r="T53" s="23">
        <f t="shared" si="10"/>
        <v>4034.6044799213632</v>
      </c>
      <c r="U53" s="20">
        <f t="shared" si="6"/>
        <v>10.109289062964704</v>
      </c>
      <c r="V53" s="22">
        <f t="shared" si="7"/>
        <v>9.8918924344887083E-2</v>
      </c>
      <c r="W53" s="26">
        <f t="shared" si="8"/>
        <v>22.745900391670585</v>
      </c>
    </row>
    <row r="54" spans="18:23" x14ac:dyDescent="0.25">
      <c r="R54" s="19">
        <f t="shared" si="11"/>
        <v>2.2999999999999998</v>
      </c>
      <c r="S54" s="23">
        <f t="shared" si="5"/>
        <v>273.18196987737332</v>
      </c>
      <c r="T54" s="23">
        <f t="shared" si="10"/>
        <v>3863.9447264751611</v>
      </c>
      <c r="U54" s="20">
        <f t="shared" si="6"/>
        <v>9.8931725600920419</v>
      </c>
      <c r="V54" s="22">
        <f t="shared" si="7"/>
        <v>0.10107980972998377</v>
      </c>
      <c r="W54" s="26">
        <f t="shared" si="8"/>
        <v>22.754296888211694</v>
      </c>
    </row>
    <row r="55" spans="18:23" x14ac:dyDescent="0.25">
      <c r="R55" s="19">
        <f t="shared" si="11"/>
        <v>2.3499999999999996</v>
      </c>
      <c r="S55" s="23">
        <f t="shared" si="5"/>
        <v>267.3695875395569</v>
      </c>
      <c r="T55" s="23">
        <f t="shared" si="10"/>
        <v>3704.5560286000068</v>
      </c>
      <c r="U55" s="20">
        <f t="shared" si="6"/>
        <v>9.6869758140390587</v>
      </c>
      <c r="V55" s="22">
        <f t="shared" si="7"/>
        <v>0.10323139225254681</v>
      </c>
      <c r="W55" s="26">
        <f t="shared" si="8"/>
        <v>22.764393162991784</v>
      </c>
    </row>
    <row r="56" spans="18:23" x14ac:dyDescent="0.25">
      <c r="R56" s="19">
        <f t="shared" si="11"/>
        <v>2.3999999999999995</v>
      </c>
      <c r="S56" s="23">
        <f t="shared" si="5"/>
        <v>261.79938779914949</v>
      </c>
      <c r="T56" s="23">
        <f t="shared" si="10"/>
        <v>3555.4206355206702</v>
      </c>
      <c r="U56" s="20">
        <f t="shared" si="6"/>
        <v>9.489987185678217</v>
      </c>
      <c r="V56" s="22">
        <f t="shared" si="7"/>
        <v>0.10537422026334732</v>
      </c>
      <c r="W56" s="26">
        <f t="shared" si="8"/>
        <v>22.775969245627717</v>
      </c>
    </row>
    <row r="57" spans="18:23" x14ac:dyDescent="0.25">
      <c r="R57" s="19">
        <f t="shared" si="11"/>
        <v>2.4499999999999993</v>
      </c>
      <c r="S57" s="23">
        <f t="shared" si="5"/>
        <v>256.45654315018726</v>
      </c>
      <c r="T57" s="23">
        <f t="shared" si="10"/>
        <v>3415.635764239842</v>
      </c>
      <c r="U57" s="20">
        <f t="shared" si="6"/>
        <v>9.301562483312706</v>
      </c>
      <c r="V57" s="22">
        <f t="shared" si="7"/>
        <v>0.10750881927568957</v>
      </c>
      <c r="W57" s="26">
        <f t="shared" si="8"/>
        <v>22.788828084116123</v>
      </c>
    </row>
    <row r="58" spans="18:23" x14ac:dyDescent="0.25">
      <c r="R58" s="19">
        <f t="shared" si="11"/>
        <v>2.4999999999999991</v>
      </c>
      <c r="S58" s="23">
        <f t="shared" si="5"/>
        <v>251.32741228718353</v>
      </c>
      <c r="T58" s="23">
        <f t="shared" si="10"/>
        <v>3284.3982832077286</v>
      </c>
      <c r="U58" s="20">
        <f t="shared" si="6"/>
        <v>9.121117278155527</v>
      </c>
      <c r="V58" s="22">
        <f t="shared" si="7"/>
        <v>0.10963569149526603</v>
      </c>
      <c r="W58" s="26">
        <f t="shared" si="8"/>
        <v>22.802793195388809</v>
      </c>
    </row>
    <row r="59" spans="18:23" x14ac:dyDescent="0.25">
      <c r="R59" s="19">
        <f t="shared" ref="R59:R76" si="12">R58+0.05</f>
        <v>2.5499999999999989</v>
      </c>
      <c r="S59" s="23">
        <f t="shared" si="5"/>
        <v>246.39942381096429</v>
      </c>
      <c r="T59" s="23">
        <f t="shared" si="10"/>
        <v>3160.9917146863636</v>
      </c>
      <c r="U59" s="20">
        <f t="shared" si="6"/>
        <v>8.9481202218069971</v>
      </c>
      <c r="V59" s="22">
        <f t="shared" si="7"/>
        <v>0.11175531566540112</v>
      </c>
      <c r="W59" s="26">
        <f t="shared" si="8"/>
        <v>22.817706565607828</v>
      </c>
    </row>
    <row r="60" spans="18:23" x14ac:dyDescent="0.25">
      <c r="R60" s="19">
        <f t="shared" si="12"/>
        <v>2.5999999999999988</v>
      </c>
      <c r="S60" s="23">
        <f t="shared" si="5"/>
        <v>241.66097335306111</v>
      </c>
      <c r="T60" s="23">
        <f t="shared" si="10"/>
        <v>3044.7751661036432</v>
      </c>
      <c r="U60" s="20">
        <f t="shared" si="6"/>
        <v>8.7820872199383331</v>
      </c>
      <c r="V60" s="22">
        <f t="shared" si="7"/>
        <v>0.11386814716775517</v>
      </c>
      <c r="W60" s="26">
        <f t="shared" si="8"/>
        <v>22.833426771839655</v>
      </c>
    </row>
    <row r="61" spans="18:23" x14ac:dyDescent="0.25">
      <c r="R61" s="19">
        <f t="shared" si="12"/>
        <v>2.6499999999999986</v>
      </c>
      <c r="S61" s="23">
        <f t="shared" si="5"/>
        <v>237.1013323463996</v>
      </c>
      <c r="T61" s="23">
        <f t="shared" si="10"/>
        <v>2935.1738723046569</v>
      </c>
      <c r="U61" s="20">
        <f t="shared" si="6"/>
        <v>8.6225763397312374</v>
      </c>
      <c r="V61" s="22">
        <f t="shared" si="7"/>
        <v>0.11597461832749278</v>
      </c>
      <c r="W61" s="26">
        <f t="shared" si="8"/>
        <v>22.849827300287767</v>
      </c>
    </row>
    <row r="62" spans="18:23" x14ac:dyDescent="0.25">
      <c r="R62" s="19">
        <f t="shared" si="12"/>
        <v>2.6999999999999984</v>
      </c>
      <c r="S62" s="23">
        <f t="shared" si="5"/>
        <v>232.71056693257742</v>
      </c>
      <c r="T62" s="23">
        <f t="shared" si="10"/>
        <v>2831.6710879881462</v>
      </c>
      <c r="U62" s="20">
        <f t="shared" si="6"/>
        <v>8.4691833478905352</v>
      </c>
      <c r="V62" s="22">
        <f t="shared" si="7"/>
        <v>0.11807513887972154</v>
      </c>
      <c r="W62" s="26">
        <f t="shared" si="8"/>
        <v>22.866795039304431</v>
      </c>
    </row>
    <row r="63" spans="18:23" x14ac:dyDescent="0.25">
      <c r="R63" s="19">
        <f t="shared" si="12"/>
        <v>2.7499999999999982</v>
      </c>
      <c r="S63" s="23">
        <f t="shared" si="5"/>
        <v>228.47946571562147</v>
      </c>
      <c r="T63" s="23">
        <f t="shared" si="10"/>
        <v>2733.8011157975998</v>
      </c>
      <c r="U63" s="20">
        <f t="shared" si="6"/>
        <v>8.3215377920093072</v>
      </c>
      <c r="V63" s="22">
        <f t="shared" si="7"/>
        <v>0.12017009656078739</v>
      </c>
      <c r="W63" s="26">
        <f t="shared" si="8"/>
        <v>22.884228928025578</v>
      </c>
    </row>
    <row r="64" spans="18:23" x14ac:dyDescent="0.25">
      <c r="R64" s="19">
        <f t="shared" si="12"/>
        <v>2.799999999999998</v>
      </c>
      <c r="S64" s="23">
        <f t="shared" si="5"/>
        <v>224.39947525641395</v>
      </c>
      <c r="T64" s="23">
        <f t="shared" si="10"/>
        <v>2641.1432928639715</v>
      </c>
      <c r="U64" s="20">
        <f t="shared" si="6"/>
        <v>8.1792995513368858</v>
      </c>
      <c r="V64" s="22">
        <f t="shared" si="7"/>
        <v>0.12225985779388071</v>
      </c>
      <c r="W64" s="26">
        <f t="shared" si="8"/>
        <v>22.902038743743265</v>
      </c>
    </row>
    <row r="65" spans="18:23" x14ac:dyDescent="0.25">
      <c r="R65" s="19">
        <f t="shared" si="12"/>
        <v>2.8499999999999979</v>
      </c>
      <c r="S65" s="23">
        <f t="shared" si="5"/>
        <v>220.46264235717862</v>
      </c>
      <c r="T65" s="23">
        <f t="shared" si="10"/>
        <v>2553.316788892354</v>
      </c>
      <c r="U65" s="20">
        <f t="shared" si="6"/>
        <v>8.0421557940708031</v>
      </c>
      <c r="V65" s="22">
        <f t="shared" si="7"/>
        <v>0.12434476844346445</v>
      </c>
      <c r="W65" s="26">
        <f t="shared" si="8"/>
        <v>22.920144013101773</v>
      </c>
    </row>
    <row r="66" spans="18:23" x14ac:dyDescent="0.25">
      <c r="R66" s="19">
        <f t="shared" si="12"/>
        <v>2.8999999999999977</v>
      </c>
      <c r="S66" s="23">
        <f t="shared" si="5"/>
        <v>216.66156231653764</v>
      </c>
      <c r="T66" s="23">
        <f t="shared" si="10"/>
        <v>2469.9760935701602</v>
      </c>
      <c r="U66" s="20">
        <f t="shared" si="6"/>
        <v>7.9098182875589229</v>
      </c>
      <c r="V66" s="22">
        <f t="shared" si="7"/>
        <v>0.12642515461737788</v>
      </c>
      <c r="W66" s="26">
        <f t="shared" si="8"/>
        <v>22.938473033920857</v>
      </c>
    </row>
    <row r="67" spans="18:23" x14ac:dyDescent="0.25">
      <c r="R67" s="19">
        <f t="shared" si="12"/>
        <v>2.9499999999999975</v>
      </c>
      <c r="S67" s="23">
        <f t="shared" si="5"/>
        <v>212.98933244676581</v>
      </c>
      <c r="T67" s="23">
        <f t="shared" si="10"/>
        <v>2390.8070912651642</v>
      </c>
      <c r="U67" s="20">
        <f t="shared" si="6"/>
        <v>7.7820210155762419</v>
      </c>
      <c r="V67" s="22">
        <f t="shared" si="7"/>
        <v>0.12850132349918258</v>
      </c>
      <c r="W67" s="26">
        <f t="shared" si="8"/>
        <v>22.956961995949897</v>
      </c>
    </row>
    <row r="68" spans="18:23" x14ac:dyDescent="0.25">
      <c r="R68" s="19">
        <f t="shared" si="12"/>
        <v>2.9999999999999973</v>
      </c>
      <c r="S68" s="23">
        <f t="shared" si="5"/>
        <v>209.43951023931973</v>
      </c>
      <c r="T68" s="23">
        <f t="shared" si="10"/>
        <v>2315.5236375570671</v>
      </c>
      <c r="U68" s="20">
        <f t="shared" si="6"/>
        <v>7.6585180633901624</v>
      </c>
      <c r="V68" s="22">
        <f t="shared" si="7"/>
        <v>0.130573564196483</v>
      </c>
      <c r="W68" s="26">
        <f t="shared" si="8"/>
        <v>22.975554190170467</v>
      </c>
    </row>
    <row r="69" spans="18:23" x14ac:dyDescent="0.25">
      <c r="R69" s="19">
        <f t="shared" si="12"/>
        <v>3.0499999999999972</v>
      </c>
      <c r="S69" s="23">
        <f t="shared" si="5"/>
        <v>206.00607564523253</v>
      </c>
      <c r="T69" s="23">
        <f t="shared" si="10"/>
        <v>2243.8645658017035</v>
      </c>
      <c r="U69" s="20">
        <f t="shared" si="6"/>
        <v>7.5390817368584244</v>
      </c>
      <c r="V69" s="22">
        <f t="shared" si="7"/>
        <v>0.13264214859364362</v>
      </c>
      <c r="W69" s="26">
        <f t="shared" si="8"/>
        <v>22.994199297418174</v>
      </c>
    </row>
    <row r="70" spans="18:23" x14ac:dyDescent="0.25">
      <c r="R70" s="19">
        <f t="shared" si="12"/>
        <v>3.099999999999997</v>
      </c>
      <c r="S70" s="23">
        <f t="shared" si="5"/>
        <v>202.6833970057933</v>
      </c>
      <c r="T70" s="23">
        <f t="shared" si="10"/>
        <v>2175.5910632155123</v>
      </c>
      <c r="U70" s="20">
        <f t="shared" si="6"/>
        <v>7.4235008864869112</v>
      </c>
      <c r="V70" s="22">
        <f t="shared" si="7"/>
        <v>0.13470733219959766</v>
      </c>
      <c r="W70" s="26">
        <f t="shared" si="8"/>
        <v>23.012852748109399</v>
      </c>
    </row>
    <row r="71" spans="18:23" x14ac:dyDescent="0.25">
      <c r="R71" s="19">
        <f t="shared" si="12"/>
        <v>3.1499999999999968</v>
      </c>
      <c r="S71" s="23">
        <f t="shared" si="5"/>
        <v>199.46620022792359</v>
      </c>
      <c r="T71" s="23">
        <f t="shared" si="10"/>
        <v>2110.4843653303783</v>
      </c>
      <c r="U71" s="20">
        <f t="shared" si="6"/>
        <v>7.3115794113502242</v>
      </c>
      <c r="V71" s="22">
        <f t="shared" si="7"/>
        <v>0.13676935498336204</v>
      </c>
      <c r="W71" s="26">
        <f t="shared" si="8"/>
        <v>23.031475145753177</v>
      </c>
    </row>
    <row r="72" spans="18:23" x14ac:dyDescent="0.25">
      <c r="R72" s="19">
        <f t="shared" si="12"/>
        <v>3.1999999999999966</v>
      </c>
      <c r="S72" s="23">
        <f t="shared" si="5"/>
        <v>196.34954084936228</v>
      </c>
      <c r="T72" s="23">
        <f t="shared" si="10"/>
        <v>2048.3437254589144</v>
      </c>
      <c r="U72" s="20">
        <f t="shared" si="6"/>
        <v>7.2031349211619835</v>
      </c>
      <c r="V72" s="22">
        <f t="shared" si="7"/>
        <v>0.13882844219148455</v>
      </c>
      <c r="W72" s="26">
        <f t="shared" si="8"/>
        <v>23.050031747718318</v>
      </c>
    </row>
    <row r="73" spans="18:23" x14ac:dyDescent="0.25">
      <c r="R73" s="19">
        <f t="shared" si="12"/>
        <v>3.2499999999999964</v>
      </c>
      <c r="S73" s="23">
        <f t="shared" si="5"/>
        <v>193.32877868244901</v>
      </c>
      <c r="T73" s="23">
        <f t="shared" si="10"/>
        <v>1988.9846223117827</v>
      </c>
      <c r="U73" s="20">
        <f t="shared" si="6"/>
        <v>7.0979975376693032</v>
      </c>
      <c r="V73" s="22">
        <f t="shared" si="7"/>
        <v>0.14088480514299526</v>
      </c>
      <c r="W73" s="26">
        <f t="shared" si="8"/>
        <v>23.068491997425213</v>
      </c>
    </row>
    <row r="74" spans="18:23" x14ac:dyDescent="0.25">
      <c r="R74" s="19">
        <f t="shared" si="12"/>
        <v>3.2999999999999963</v>
      </c>
      <c r="S74" s="23">
        <f t="shared" si="5"/>
        <v>190.39955476301799</v>
      </c>
      <c r="T74" s="23">
        <f t="shared" si="10"/>
        <v>1932.2371743509664</v>
      </c>
      <c r="U74" s="20">
        <f t="shared" si="6"/>
        <v>6.9960088190154197</v>
      </c>
      <c r="V74" s="22">
        <f t="shared" si="7"/>
        <v>0.14293864199855805</v>
      </c>
      <c r="W74" s="26">
        <f t="shared" si="8"/>
        <v>23.086829102750858</v>
      </c>
    </row>
    <row r="75" spans="18:23" x14ac:dyDescent="0.25">
      <c r="R75" s="19">
        <f t="shared" si="12"/>
        <v>3.3499999999999961</v>
      </c>
      <c r="S75" s="23">
        <f t="shared" si="5"/>
        <v>187.55777036356997</v>
      </c>
      <c r="T75" s="23">
        <f t="shared" si="10"/>
        <v>1877.9447340318331</v>
      </c>
      <c r="U75" s="20">
        <f t="shared" si="6"/>
        <v>6.8970207928315057</v>
      </c>
      <c r="V75" s="22">
        <f t="shared" si="7"/>
        <v>0.14499013850144704</v>
      </c>
      <c r="W75" s="26">
        <f t="shared" si="8"/>
        <v>23.105019655985515</v>
      </c>
    </row>
    <row r="76" spans="18:23" x14ac:dyDescent="0.25">
      <c r="R76" s="19">
        <f t="shared" si="12"/>
        <v>3.3999999999999959</v>
      </c>
      <c r="S76" s="23">
        <f t="shared" si="5"/>
        <v>184.79956785822333</v>
      </c>
      <c r="T76" s="23">
        <f t="shared" ref="T76:T107" si="13">(_sigma*(S76^3)/_rho +_g*S76)*TANH(S76*_d/1000)</f>
        <v>1825.9626389331584</v>
      </c>
      <c r="U76" s="20">
        <f t="shared" si="6"/>
        <v>6.8008950856375199</v>
      </c>
      <c r="V76" s="22">
        <f t="shared" si="7"/>
        <v>0.14703946868873943</v>
      </c>
      <c r="W76" s="26">
        <f t="shared" si="8"/>
        <v>23.123043291167541</v>
      </c>
    </row>
    <row r="77" spans="18:23" x14ac:dyDescent="0.25">
      <c r="R77" s="19">
        <f t="shared" ref="R77:R140" si="14">R76+0.05</f>
        <v>3.4499999999999957</v>
      </c>
      <c r="S77" s="23">
        <f t="shared" si="5"/>
        <v>182.12131325158245</v>
      </c>
      <c r="T77" s="23">
        <f t="shared" si="13"/>
        <v>1776.1571000211686</v>
      </c>
      <c r="U77" s="20">
        <f t="shared" si="6"/>
        <v>6.7075021376978885</v>
      </c>
      <c r="V77" s="22">
        <f t="shared" si="7"/>
        <v>0.14908679557174384</v>
      </c>
      <c r="W77" s="26">
        <f t="shared" ref="W77:W140" si="15">100*SQRT(T77)/S77</f>
        <v>23.140882375057686</v>
      </c>
    </row>
    <row r="78" spans="18:23" x14ac:dyDescent="0.25">
      <c r="R78" s="19">
        <f t="shared" si="14"/>
        <v>3.4999999999999956</v>
      </c>
      <c r="S78" s="23">
        <f t="shared" ref="S78:S141" si="16">2*PI()/(R78/100)</f>
        <v>179.51958020513126</v>
      </c>
      <c r="T78" s="23">
        <f t="shared" si="13"/>
        <v>1728.4042100416264</v>
      </c>
      <c r="U78" s="20">
        <f t="shared" ref="U78:U141" si="17">SQRT(T78)/(2*PI())</f>
        <v>6.6167204938288231</v>
      </c>
      <c r="V78" s="22">
        <f t="shared" ref="V78:V141" si="18">1/U78</f>
        <v>0.15113227178519389</v>
      </c>
      <c r="W78" s="26">
        <f t="shared" si="15"/>
        <v>23.158521728400853</v>
      </c>
    </row>
    <row r="79" spans="18:23" x14ac:dyDescent="0.25">
      <c r="R79" s="19">
        <f t="shared" si="14"/>
        <v>3.5499999999999954</v>
      </c>
      <c r="S79" s="23">
        <f t="shared" si="16"/>
        <v>176.99113541350968</v>
      </c>
      <c r="T79" s="23">
        <f t="shared" si="13"/>
        <v>1682.5890573657937</v>
      </c>
      <c r="U79" s="20">
        <f t="shared" si="17"/>
        <v>6.5284361618221327</v>
      </c>
      <c r="V79" s="22">
        <f t="shared" si="18"/>
        <v>0.15317604020514661</v>
      </c>
      <c r="W79" s="26">
        <f t="shared" si="15"/>
        <v>23.175948374468547</v>
      </c>
    </row>
    <row r="80" spans="18:23" x14ac:dyDescent="0.25">
      <c r="R80" s="19">
        <f t="shared" si="14"/>
        <v>3.5999999999999952</v>
      </c>
      <c r="S80" s="23">
        <f t="shared" si="16"/>
        <v>174.53292519943321</v>
      </c>
      <c r="T80" s="23">
        <f t="shared" si="13"/>
        <v>1638.6049325994688</v>
      </c>
      <c r="U80" s="20">
        <f t="shared" si="17"/>
        <v>6.4425420311619099</v>
      </c>
      <c r="V80" s="22">
        <f t="shared" si="18"/>
        <v>0.15521823453585609</v>
      </c>
      <c r="W80" s="26">
        <f t="shared" si="15"/>
        <v>23.193151312182842</v>
      </c>
    </row>
    <row r="81" spans="18:23" x14ac:dyDescent="0.25">
      <c r="R81" s="19">
        <f t="shared" si="14"/>
        <v>3.649999999999995</v>
      </c>
      <c r="S81" s="23">
        <f t="shared" si="16"/>
        <v>172.14206321039987</v>
      </c>
      <c r="T81" s="23">
        <f t="shared" si="13"/>
        <v>1596.3526169555455</v>
      </c>
      <c r="U81" s="20">
        <f t="shared" si="17"/>
        <v>6.3589373455884779</v>
      </c>
      <c r="V81" s="22">
        <f t="shared" si="18"/>
        <v>0.15725897986614878</v>
      </c>
      <c r="W81" s="26">
        <f t="shared" si="15"/>
        <v>23.210121311397909</v>
      </c>
    </row>
    <row r="82" spans="18:23" x14ac:dyDescent="0.25">
      <c r="R82" s="19">
        <f t="shared" si="14"/>
        <v>3.6999999999999948</v>
      </c>
      <c r="S82" s="23">
        <f t="shared" si="16"/>
        <v>169.81581911296203</v>
      </c>
      <c r="T82" s="23">
        <f t="shared" si="13"/>
        <v>1555.7397428359982</v>
      </c>
      <c r="U82" s="20">
        <f t="shared" si="17"/>
        <v>6.2775272238272599</v>
      </c>
      <c r="V82" s="22">
        <f t="shared" si="18"/>
        <v>0.1592983931960272</v>
      </c>
      <c r="W82" s="26">
        <f t="shared" si="15"/>
        <v>23.226850728160827</v>
      </c>
    </row>
    <row r="83" spans="18:23" x14ac:dyDescent="0.25">
      <c r="R83" s="19">
        <f t="shared" si="14"/>
        <v>3.7499999999999947</v>
      </c>
      <c r="S83" s="23">
        <f t="shared" si="16"/>
        <v>167.55160819145587</v>
      </c>
      <c r="T83" s="23">
        <f t="shared" si="13"/>
        <v>1516.6802183073146</v>
      </c>
      <c r="U83" s="20">
        <f t="shared" si="17"/>
        <v>6.198222223464894</v>
      </c>
      <c r="V83" s="22">
        <f t="shared" si="18"/>
        <v>0.16133658393438269</v>
      </c>
      <c r="W83" s="26">
        <f t="shared" si="15"/>
        <v>23.243333337993317</v>
      </c>
    </row>
    <row r="84" spans="18:23" x14ac:dyDescent="0.25">
      <c r="R84" s="19">
        <f t="shared" si="14"/>
        <v>3.7999999999999945</v>
      </c>
      <c r="S84" s="23">
        <f t="shared" si="16"/>
        <v>165.3469817678841</v>
      </c>
      <c r="T84" s="23">
        <f t="shared" si="13"/>
        <v>1479.0937082164555</v>
      </c>
      <c r="U84" s="20">
        <f t="shared" si="17"/>
        <v>6.1209379435349991</v>
      </c>
      <c r="V84" s="22">
        <f t="shared" si="18"/>
        <v>0.16337365436880646</v>
      </c>
      <c r="W84" s="26">
        <f t="shared" si="15"/>
        <v>23.259564185432961</v>
      </c>
    </row>
    <row r="85" spans="18:23" x14ac:dyDescent="0.25">
      <c r="R85" s="19">
        <f t="shared" si="14"/>
        <v>3.8499999999999943</v>
      </c>
      <c r="S85" s="23">
        <f t="shared" si="16"/>
        <v>163.19961836830117</v>
      </c>
      <c r="T85" s="23">
        <f t="shared" si="13"/>
        <v>1442.9051656089578</v>
      </c>
      <c r="U85" s="20">
        <f t="shared" si="17"/>
        <v>6.045594661882796</v>
      </c>
      <c r="V85" s="22">
        <f t="shared" si="18"/>
        <v>0.16540970010856917</v>
      </c>
      <c r="W85" s="26">
        <f t="shared" si="15"/>
        <v>23.275539448248733</v>
      </c>
    </row>
    <row r="86" spans="18:23" x14ac:dyDescent="0.25">
      <c r="R86" s="19">
        <f t="shared" si="14"/>
        <v>3.8999999999999941</v>
      </c>
      <c r="S86" s="23">
        <f t="shared" si="16"/>
        <v>161.10731556870758</v>
      </c>
      <c r="T86" s="23">
        <f t="shared" si="13"/>
        <v>1408.0444078993385</v>
      </c>
      <c r="U86" s="20">
        <f t="shared" si="17"/>
        <v>5.9721170038215012</v>
      </c>
      <c r="V86" s="22">
        <f t="shared" si="18"/>
        <v>0.16744481050188895</v>
      </c>
      <c r="W86" s="26">
        <f t="shared" si="15"/>
        <v>23.291256314903823</v>
      </c>
    </row>
    <row r="87" spans="18:23" x14ac:dyDescent="0.25">
      <c r="R87" s="19">
        <f t="shared" si="14"/>
        <v>3.949999999999994</v>
      </c>
      <c r="S87" s="23">
        <f t="shared" si="16"/>
        <v>159.06798246024294</v>
      </c>
      <c r="T87" s="23">
        <f t="shared" si="13"/>
        <v>1374.4457329252027</v>
      </c>
      <c r="U87" s="20">
        <f t="shared" si="17"/>
        <v>5.9004336389824346</v>
      </c>
      <c r="V87" s="22">
        <f t="shared" si="18"/>
        <v>0.16947906902863771</v>
      </c>
      <c r="W87" s="26">
        <f t="shared" si="15"/>
        <v>23.30671287398058</v>
      </c>
    </row>
    <row r="88" spans="18:23" x14ac:dyDescent="0.25">
      <c r="R88" s="19">
        <f t="shared" si="14"/>
        <v>3.9999999999999938</v>
      </c>
      <c r="S88" s="23">
        <f t="shared" si="16"/>
        <v>157.07963267948989</v>
      </c>
      <c r="T88" s="23">
        <f t="shared" si="13"/>
        <v>1342.0475706061973</v>
      </c>
      <c r="U88" s="20">
        <f t="shared" si="17"/>
        <v>5.8304770036023594</v>
      </c>
      <c r="V88" s="22">
        <f t="shared" si="18"/>
        <v>0.17151255366964832</v>
      </c>
      <c r="W88" s="26">
        <f t="shared" si="15"/>
        <v>23.321908014409402</v>
      </c>
    </row>
    <row r="89" spans="18:23" x14ac:dyDescent="0.25">
      <c r="R89" s="19">
        <f t="shared" si="14"/>
        <v>4.0499999999999936</v>
      </c>
      <c r="S89" s="23">
        <f t="shared" si="16"/>
        <v>155.14037795505175</v>
      </c>
      <c r="T89" s="23">
        <f t="shared" si="13"/>
        <v>1310.7921664405051</v>
      </c>
      <c r="U89" s="20">
        <f t="shared" si="17"/>
        <v>5.7621830457921117</v>
      </c>
      <c r="V89" s="22">
        <f t="shared" si="18"/>
        <v>0.17354533725377908</v>
      </c>
      <c r="W89" s="26">
        <f t="shared" si="15"/>
        <v>23.336841335458018</v>
      </c>
    </row>
    <row r="90" spans="18:23" x14ac:dyDescent="0.25">
      <c r="R90" s="19">
        <f t="shared" si="14"/>
        <v>4.0999999999999934</v>
      </c>
      <c r="S90" s="23">
        <f t="shared" si="16"/>
        <v>153.24842212633163</v>
      </c>
      <c r="T90" s="23">
        <f t="shared" si="13"/>
        <v>1280.6252935160667</v>
      </c>
      <c r="U90" s="20">
        <f t="shared" si="17"/>
        <v>5.6954909915951077</v>
      </c>
      <c r="V90" s="22">
        <f t="shared" si="18"/>
        <v>0.17557748778388199</v>
      </c>
      <c r="W90" s="26">
        <f t="shared" si="15"/>
        <v>23.351513065539905</v>
      </c>
    </row>
    <row r="91" spans="18:23" x14ac:dyDescent="0.25">
      <c r="R91" s="19">
        <f t="shared" si="14"/>
        <v>4.1499999999999932</v>
      </c>
      <c r="S91" s="23">
        <f t="shared" si="16"/>
        <v>151.40205559468907</v>
      </c>
      <c r="T91" s="23">
        <f t="shared" si="13"/>
        <v>1251.4959901007978</v>
      </c>
      <c r="U91" s="20">
        <f t="shared" si="17"/>
        <v>5.6303431298778825</v>
      </c>
      <c r="V91" s="22">
        <f t="shared" si="18"/>
        <v>0.17760906874279422</v>
      </c>
      <c r="W91" s="26">
        <f t="shared" si="15"/>
        <v>23.365923988993174</v>
      </c>
    </row>
    <row r="92" spans="18:23" x14ac:dyDescent="0.25">
      <c r="R92" s="19">
        <f t="shared" si="14"/>
        <v>4.1999999999999931</v>
      </c>
      <c r="S92" s="23">
        <f t="shared" si="16"/>
        <v>149.59965017094277</v>
      </c>
      <c r="T92" s="23">
        <f t="shared" si="13"/>
        <v>1223.3563202136122</v>
      </c>
      <c r="U92" s="20">
        <f t="shared" si="17"/>
        <v>5.5666846143009128</v>
      </c>
      <c r="V92" s="22">
        <f t="shared" si="18"/>
        <v>0.17964013938044596</v>
      </c>
      <c r="W92" s="26">
        <f t="shared" si="15"/>
        <v>23.380075380063797</v>
      </c>
    </row>
    <row r="93" spans="18:23" x14ac:dyDescent="0.25">
      <c r="R93" s="19">
        <f t="shared" si="14"/>
        <v>4.2499999999999929</v>
      </c>
      <c r="S93" s="23">
        <f t="shared" si="16"/>
        <v>147.83965428657876</v>
      </c>
      <c r="T93" s="23">
        <f t="shared" si="13"/>
        <v>1196.1611548730564</v>
      </c>
      <c r="U93" s="20">
        <f t="shared" si="17"/>
        <v>5.5044632808004952</v>
      </c>
      <c r="V93" s="22">
        <f t="shared" si="18"/>
        <v>0.18167075498314042</v>
      </c>
      <c r="W93" s="26">
        <f t="shared" si="15"/>
        <v>23.393968943402061</v>
      </c>
    </row>
    <row r="94" spans="18:23" x14ac:dyDescent="0.25">
      <c r="R94" s="19">
        <f t="shared" si="14"/>
        <v>4.2999999999999927</v>
      </c>
      <c r="S94" s="23">
        <f t="shared" si="16"/>
        <v>146.12058853906038</v>
      </c>
      <c r="T94" s="23">
        <f t="shared" si="13"/>
        <v>1169.8679719785569</v>
      </c>
      <c r="U94" s="20">
        <f t="shared" si="17"/>
        <v>5.4436294791739961</v>
      </c>
      <c r="V94" s="22">
        <f t="shared" si="18"/>
        <v>0.18370096712602449</v>
      </c>
      <c r="W94" s="26">
        <f t="shared" si="15"/>
        <v>23.407606760448147</v>
      </c>
    </row>
    <row r="95" spans="18:23" x14ac:dyDescent="0.25">
      <c r="R95" s="19">
        <f t="shared" si="14"/>
        <v>4.3499999999999925</v>
      </c>
      <c r="S95" s="23">
        <f t="shared" si="16"/>
        <v>144.44104154435854</v>
      </c>
      <c r="T95" s="23">
        <f t="shared" si="13"/>
        <v>1144.4366730056693</v>
      </c>
      <c r="U95" s="20">
        <f t="shared" si="17"/>
        <v>5.3841359175041603</v>
      </c>
      <c r="V95" s="22">
        <f t="shared" si="18"/>
        <v>0.1857308239097267</v>
      </c>
      <c r="W95" s="26">
        <f t="shared" si="15"/>
        <v>23.42099124114306</v>
      </c>
    </row>
    <row r="96" spans="18:23" x14ac:dyDescent="0.25">
      <c r="R96" s="19">
        <f t="shared" si="14"/>
        <v>4.3999999999999924</v>
      </c>
      <c r="S96" s="23">
        <f t="shared" si="16"/>
        <v>142.79966607226359</v>
      </c>
      <c r="T96" s="23">
        <f t="shared" si="13"/>
        <v>1119.8294148955292</v>
      </c>
      <c r="U96" s="20">
        <f t="shared" si="17"/>
        <v>5.3259375182854329</v>
      </c>
      <c r="V96" s="22">
        <f t="shared" si="18"/>
        <v>0.18776037018209851</v>
      </c>
      <c r="W96" s="26">
        <f t="shared" si="15"/>
        <v>23.434125080455864</v>
      </c>
    </row>
    <row r="97" spans="18:23" x14ac:dyDescent="0.25">
      <c r="R97" s="19">
        <f t="shared" si="14"/>
        <v>4.4499999999999922</v>
      </c>
      <c r="S97" s="23">
        <f t="shared" si="16"/>
        <v>141.19517544223814</v>
      </c>
      <c r="T97" s="23">
        <f t="shared" si="13"/>
        <v>1096.0104556936344</v>
      </c>
      <c r="U97" s="20">
        <f t="shared" si="17"/>
        <v>5.2689912852285357</v>
      </c>
      <c r="V97" s="22">
        <f t="shared" si="18"/>
        <v>0.18978964774594922</v>
      </c>
      <c r="W97" s="26">
        <f t="shared" si="15"/>
        <v>23.447011219266944</v>
      </c>
    </row>
    <row r="98" spans="18:23" x14ac:dyDescent="0.25">
      <c r="R98" s="19">
        <f t="shared" si="14"/>
        <v>4.499999999999992</v>
      </c>
      <c r="S98" s="23">
        <f t="shared" si="16"/>
        <v>139.6263401595466</v>
      </c>
      <c r="T98" s="23">
        <f t="shared" si="13"/>
        <v>1072.9460126472045</v>
      </c>
      <c r="U98" s="20">
        <f t="shared" si="17"/>
        <v>5.2132561798203785</v>
      </c>
      <c r="V98" s="22">
        <f t="shared" si="18"/>
        <v>0.1918186955536213</v>
      </c>
      <c r="W98" s="26">
        <f t="shared" si="15"/>
        <v>23.459652809191663</v>
      </c>
    </row>
    <row r="99" spans="18:23" x14ac:dyDescent="0.25">
      <c r="R99" s="19">
        <f t="shared" si="14"/>
        <v>4.5499999999999918</v>
      </c>
      <c r="S99" s="23">
        <f t="shared" si="16"/>
        <v>138.09198477317798</v>
      </c>
      <c r="T99" s="23">
        <f t="shared" si="13"/>
        <v>1050.6041316063317</v>
      </c>
      <c r="U99" s="20">
        <f t="shared" si="17"/>
        <v>5.15869300680618</v>
      </c>
      <c r="V99" s="22">
        <f t="shared" si="18"/>
        <v>0.19384754988921393</v>
      </c>
      <c r="W99" s="26">
        <f t="shared" si="15"/>
        <v>23.472053180968071</v>
      </c>
    </row>
    <row r="100" spans="18:23" x14ac:dyDescent="0.25">
      <c r="R100" s="19">
        <f t="shared" si="14"/>
        <v>4.5999999999999917</v>
      </c>
      <c r="S100" s="23">
        <f t="shared" si="16"/>
        <v>136.59098493868692</v>
      </c>
      <c r="T100" s="23">
        <f t="shared" si="13"/>
        <v>1028.9545666943939</v>
      </c>
      <c r="U100" s="20">
        <f t="shared" si="17"/>
        <v>5.1052643078410922</v>
      </c>
      <c r="V100" s="22">
        <f t="shared" si="18"/>
        <v>0.19587624453921343</v>
      </c>
      <c r="W100" s="26">
        <f t="shared" si="15"/>
        <v>23.484215816068982</v>
      </c>
    </row>
    <row r="101" spans="18:23" x14ac:dyDescent="0.25">
      <c r="R101" s="19">
        <f t="shared" si="14"/>
        <v>4.6499999999999915</v>
      </c>
      <c r="S101" s="23">
        <f t="shared" si="16"/>
        <v>135.12226467052898</v>
      </c>
      <c r="T101" s="23">
        <f t="shared" si="13"/>
        <v>1007.9686693195628</v>
      </c>
      <c r="U101" s="20">
        <f t="shared" si="17"/>
        <v>5.0529342626302363</v>
      </c>
      <c r="V101" s="22">
        <f t="shared" si="18"/>
        <v>0.19790481095225324</v>
      </c>
      <c r="W101" s="26">
        <f t="shared" si="15"/>
        <v>23.496144321230556</v>
      </c>
    </row>
    <row r="102" spans="18:23" x14ac:dyDescent="0.25">
      <c r="R102" s="19">
        <f t="shared" si="14"/>
        <v>4.6999999999999913</v>
      </c>
      <c r="S102" s="23">
        <f t="shared" si="16"/>
        <v>133.68479376977868</v>
      </c>
      <c r="T102" s="23">
        <f t="shared" si="13"/>
        <v>987.61928569359213</v>
      </c>
      <c r="U102" s="20">
        <f t="shared" si="17"/>
        <v>5.0016685969402976</v>
      </c>
      <c r="V102" s="22">
        <f t="shared" si="18"/>
        <v>0.19993327838868338</v>
      </c>
      <c r="W102" s="26">
        <f t="shared" si="15"/>
        <v>23.507842405619357</v>
      </c>
    </row>
    <row r="103" spans="18:23" x14ac:dyDescent="0.25">
      <c r="R103" s="19">
        <f t="shared" si="14"/>
        <v>4.7499999999999911</v>
      </c>
      <c r="S103" s="23">
        <f t="shared" si="16"/>
        <v>132.27758541430734</v>
      </c>
      <c r="T103" s="23">
        <f t="shared" si="13"/>
        <v>967.880662107788</v>
      </c>
      <c r="U103" s="20">
        <f t="shared" si="17"/>
        <v>4.9514344969233575</v>
      </c>
      <c r="V103" s="22">
        <f t="shared" si="18"/>
        <v>0.20196167406059071</v>
      </c>
      <c r="W103" s="26">
        <f t="shared" si="15"/>
        <v>23.519313860385903</v>
      </c>
    </row>
    <row r="104" spans="18:23" x14ac:dyDescent="0.25">
      <c r="R104" s="19">
        <f t="shared" si="14"/>
        <v>4.7999999999999909</v>
      </c>
      <c r="S104" s="23">
        <f t="shared" si="16"/>
        <v>130.89969389957497</v>
      </c>
      <c r="T104" s="23">
        <f t="shared" si="13"/>
        <v>948.7283572905294</v>
      </c>
      <c r="U104" s="20">
        <f t="shared" si="17"/>
        <v>4.9022005292451878</v>
      </c>
      <c r="V104" s="22">
        <f t="shared" si="18"/>
        <v>0.20399002326287419</v>
      </c>
      <c r="W104" s="26">
        <f t="shared" si="15"/>
        <v>23.530562540376852</v>
      </c>
    </row>
    <row r="105" spans="18:23" x14ac:dyDescent="0.25">
      <c r="R105" s="19">
        <f t="shared" si="14"/>
        <v>4.8499999999999908</v>
      </c>
      <c r="S105" s="23">
        <f t="shared" si="16"/>
        <v>129.55021251916699</v>
      </c>
      <c r="T105" s="23">
        <f t="shared" si="13"/>
        <v>930.13916123697265</v>
      </c>
      <c r="U105" s="20">
        <f t="shared" si="17"/>
        <v>4.8539365665566061</v>
      </c>
      <c r="V105" s="22">
        <f t="shared" si="18"/>
        <v>0.20601834949594372</v>
      </c>
      <c r="W105" s="26">
        <f t="shared" si="15"/>
        <v>23.54159234779949</v>
      </c>
    </row>
    <row r="106" spans="18:23" x14ac:dyDescent="0.25">
      <c r="R106" s="19">
        <f t="shared" si="14"/>
        <v>4.8999999999999906</v>
      </c>
      <c r="S106" s="23">
        <f t="shared" si="16"/>
        <v>128.22827157509386</v>
      </c>
      <c r="T106" s="23">
        <f t="shared" si="13"/>
        <v>912.09101996064953</v>
      </c>
      <c r="U106" s="20">
        <f t="shared" si="17"/>
        <v>4.806613717888097</v>
      </c>
      <c r="V106" s="22">
        <f t="shared" si="18"/>
        <v>0.20804667458057652</v>
      </c>
      <c r="W106" s="26">
        <f t="shared" si="15"/>
        <v>23.552407217651627</v>
      </c>
    </row>
    <row r="107" spans="18:23" x14ac:dyDescent="0.25">
      <c r="R107" s="19">
        <f t="shared" si="14"/>
        <v>4.9499999999999904</v>
      </c>
      <c r="S107" s="23">
        <f t="shared" si="16"/>
        <v>126.93303650867875</v>
      </c>
      <c r="T107" s="23">
        <f t="shared" si="13"/>
        <v>894.56296566943774</v>
      </c>
      <c r="U107" s="20">
        <f t="shared" si="17"/>
        <v>4.7602042635854245</v>
      </c>
      <c r="V107" s="22">
        <f t="shared" si="18"/>
        <v>0.21007501876543253</v>
      </c>
      <c r="W107" s="26">
        <f t="shared" si="15"/>
        <v>23.563011104747805</v>
      </c>
    </row>
    <row r="108" spans="18:23" x14ac:dyDescent="0.25">
      <c r="R108" s="19">
        <f t="shared" si="14"/>
        <v>4.9999999999999902</v>
      </c>
      <c r="S108" s="23">
        <f t="shared" si="16"/>
        <v>125.66370614359197</v>
      </c>
      <c r="T108" s="23">
        <f t="shared" ref="T108:T139" si="19">(_sigma*(S108^3)/_rho +_g*S108)*TANH(S108*_d/1000)</f>
        <v>877.53505191549675</v>
      </c>
      <c r="U108" s="20">
        <f t="shared" si="17"/>
        <v>4.7146815944377005</v>
      </c>
      <c r="V108" s="22">
        <f t="shared" si="18"/>
        <v>0.21210340082770016</v>
      </c>
      <c r="W108" s="26">
        <f t="shared" si="15"/>
        <v>23.573407972188456</v>
      </c>
    </row>
    <row r="109" spans="18:23" x14ac:dyDescent="0.25">
      <c r="R109" s="19">
        <f t="shared" si="14"/>
        <v>5.0499999999999901</v>
      </c>
      <c r="S109" s="23">
        <f t="shared" si="16"/>
        <v>124.41951103325938</v>
      </c>
      <c r="T109" s="23">
        <f t="shared" si="19"/>
        <v>860.98829331097693</v>
      </c>
      <c r="U109" s="20">
        <f t="shared" si="17"/>
        <v>4.6700201546798619</v>
      </c>
      <c r="V109" s="22">
        <f t="shared" si="18"/>
        <v>0.21413183816731338</v>
      </c>
      <c r="W109" s="26">
        <f t="shared" si="15"/>
        <v>23.583601781133254</v>
      </c>
    </row>
    <row r="110" spans="18:23" x14ac:dyDescent="0.25">
      <c r="R110" s="19">
        <f t="shared" si="14"/>
        <v>5.0999999999999899</v>
      </c>
      <c r="S110" s="23">
        <f t="shared" si="16"/>
        <v>123.19971190548233</v>
      </c>
      <c r="T110" s="23">
        <f t="shared" si="19"/>
        <v>844.90460943911546</v>
      </c>
      <c r="U110" s="20">
        <f t="shared" si="17"/>
        <v>4.6261953885789966</v>
      </c>
      <c r="V110" s="22">
        <f t="shared" si="18"/>
        <v>0.21616034689515451</v>
      </c>
      <c r="W110" s="26">
        <f t="shared" si="15"/>
        <v>23.593596481752837</v>
      </c>
    </row>
    <row r="111" spans="18:23" x14ac:dyDescent="0.25">
      <c r="R111" s="19">
        <f t="shared" si="14"/>
        <v>5.1499999999999897</v>
      </c>
      <c r="S111" s="23">
        <f t="shared" si="16"/>
        <v>122.0035981976621</v>
      </c>
      <c r="T111" s="23">
        <f t="shared" si="19"/>
        <v>829.26677262426131</v>
      </c>
      <c r="U111" s="20">
        <f t="shared" si="17"/>
        <v>4.5831836903388332</v>
      </c>
      <c r="V111" s="22">
        <f t="shared" si="18"/>
        <v>0.21818894191562946</v>
      </c>
      <c r="W111" s="26">
        <f t="shared" si="15"/>
        <v>23.603396005244946</v>
      </c>
    </row>
    <row r="112" spans="18:23" x14ac:dyDescent="0.25">
      <c r="R112" s="19">
        <f t="shared" si="14"/>
        <v>5.1999999999999895</v>
      </c>
      <c r="S112" s="23">
        <f t="shared" si="16"/>
        <v>120.83048667653075</v>
      </c>
      <c r="T112" s="23">
        <f t="shared" si="19"/>
        <v>814.05835925484564</v>
      </c>
      <c r="U112" s="20">
        <f t="shared" si="17"/>
        <v>4.5409623570791799</v>
      </c>
      <c r="V112" s="22">
        <f t="shared" si="18"/>
        <v>0.22021763700397995</v>
      </c>
      <c r="W112" s="26">
        <f t="shared" si="15"/>
        <v>23.613004256811685</v>
      </c>
    </row>
    <row r="113" spans="18:23" x14ac:dyDescent="0.25">
      <c r="R113" s="19">
        <f t="shared" si="14"/>
        <v>5.2499999999999893</v>
      </c>
      <c r="S113" s="23">
        <f t="shared" si="16"/>
        <v>119.67972013675427</v>
      </c>
      <c r="T113" s="23">
        <f t="shared" si="19"/>
        <v>799.26370438073502</v>
      </c>
      <c r="U113" s="20">
        <f t="shared" si="17"/>
        <v>4.4995095446674966</v>
      </c>
      <c r="V113" s="22">
        <f t="shared" si="18"/>
        <v>0.22224644487867126</v>
      </c>
      <c r="W113" s="26">
        <f t="shared" si="15"/>
        <v>23.622425109504309</v>
      </c>
    </row>
    <row r="114" spans="18:23" x14ac:dyDescent="0.25">
      <c r="R114" s="19">
        <f t="shared" si="14"/>
        <v>5.2999999999999892</v>
      </c>
      <c r="S114" s="23">
        <f t="shared" si="16"/>
        <v>118.55066617319997</v>
      </c>
      <c r="T114" s="23">
        <f t="shared" si="19"/>
        <v>784.86785933108433</v>
      </c>
      <c r="U114" s="20">
        <f t="shared" si="17"/>
        <v>4.4588042261982457</v>
      </c>
      <c r="V114" s="22">
        <f t="shared" si="18"/>
        <v>0.22427537726917424</v>
      </c>
      <c r="W114" s="26">
        <f t="shared" si="15"/>
        <v>23.631662398850654</v>
      </c>
    </row>
    <row r="115" spans="18:23" x14ac:dyDescent="0.25">
      <c r="R115" s="19">
        <f t="shared" si="14"/>
        <v>5.349999999999989</v>
      </c>
      <c r="S115" s="23">
        <f t="shared" si="16"/>
        <v>117.44271602204859</v>
      </c>
      <c r="T115" s="23">
        <f t="shared" si="19"/>
        <v>770.85655212106747</v>
      </c>
      <c r="U115" s="20">
        <f t="shared" si="17"/>
        <v>4.4188261529324162</v>
      </c>
      <c r="V115" s="22">
        <f t="shared" si="18"/>
        <v>0.22630444497943897</v>
      </c>
      <c r="W115" s="26">
        <f t="shared" si="15"/>
        <v>23.640719918188378</v>
      </c>
    </row>
    <row r="116" spans="18:23" x14ac:dyDescent="0.25">
      <c r="R116" s="19">
        <f t="shared" si="14"/>
        <v>5.3999999999999888</v>
      </c>
      <c r="S116" s="23">
        <f t="shared" si="16"/>
        <v>116.35528346628888</v>
      </c>
      <c r="T116" s="23">
        <f t="shared" si="19"/>
        <v>757.21615043593897</v>
      </c>
      <c r="U116" s="20">
        <f t="shared" si="17"/>
        <v>4.3795558175248734</v>
      </c>
      <c r="V116" s="22">
        <f t="shared" si="18"/>
        <v>0.22833365794733829</v>
      </c>
      <c r="W116" s="26">
        <f t="shared" si="15"/>
        <v>23.649601414634265</v>
      </c>
    </row>
    <row r="117" spans="18:23" x14ac:dyDescent="0.25">
      <c r="R117" s="19">
        <f t="shared" si="14"/>
        <v>5.4499999999999886</v>
      </c>
      <c r="S117" s="23">
        <f t="shared" si="16"/>
        <v>115.28780380146053</v>
      </c>
      <c r="T117" s="23">
        <f t="shared" si="19"/>
        <v>743.93362699904492</v>
      </c>
      <c r="U117" s="20">
        <f t="shared" si="17"/>
        <v>4.340974419380994</v>
      </c>
      <c r="V117" s="22">
        <f t="shared" si="18"/>
        <v>0.2303630253003417</v>
      </c>
      <c r="W117" s="26">
        <f t="shared" si="15"/>
        <v>23.658310585626371</v>
      </c>
    </row>
    <row r="118" spans="18:23" x14ac:dyDescent="0.25">
      <c r="R118" s="19">
        <f t="shared" si="14"/>
        <v>5.4999999999999885</v>
      </c>
      <c r="S118" s="23">
        <f t="shared" si="16"/>
        <v>114.23973285781091</v>
      </c>
      <c r="T118" s="23">
        <f t="shared" si="19"/>
        <v>730.9965271468044</v>
      </c>
      <c r="U118" s="20">
        <f t="shared" si="17"/>
        <v>4.3030638319967007</v>
      </c>
      <c r="V118" s="22">
        <f t="shared" si="18"/>
        <v>0.23239255540766207</v>
      </c>
      <c r="W118" s="26">
        <f t="shared" si="15"/>
        <v>23.666851075981803</v>
      </c>
    </row>
    <row r="119" spans="18:23" x14ac:dyDescent="0.25">
      <c r="R119" s="19">
        <f t="shared" si="14"/>
        <v>5.5499999999999883</v>
      </c>
      <c r="S119" s="23">
        <f t="shared" si="16"/>
        <v>113.2105460753081</v>
      </c>
      <c r="T119" s="23">
        <f t="shared" si="19"/>
        <v>718.39293844855467</v>
      </c>
      <c r="U119" s="20">
        <f t="shared" si="17"/>
        <v>4.265806572147425</v>
      </c>
      <c r="V119" s="22">
        <f t="shared" si="18"/>
        <v>0.23442225592910459</v>
      </c>
      <c r="W119" s="26">
        <f t="shared" si="15"/>
        <v>23.67522647541816</v>
      </c>
    </row>
    <row r="120" spans="18:23" x14ac:dyDescent="0.25">
      <c r="R120" s="19">
        <f t="shared" si="14"/>
        <v>5.5999999999999881</v>
      </c>
      <c r="S120" s="23">
        <f t="shared" si="16"/>
        <v>112.19973762820713</v>
      </c>
      <c r="T120" s="23">
        <f t="shared" si="19"/>
        <v>706.11146222263392</v>
      </c>
      <c r="U120" s="20">
        <f t="shared" si="17"/>
        <v>4.229185770802081</v>
      </c>
      <c r="V120" s="22">
        <f t="shared" si="18"/>
        <v>0.23645213386082736</v>
      </c>
      <c r="W120" s="26">
        <f t="shared" si="15"/>
        <v>23.683440316491602</v>
      </c>
    </row>
    <row r="121" spans="18:23" x14ac:dyDescent="0.25">
      <c r="R121" s="19">
        <f t="shared" si="14"/>
        <v>5.6499999999999879</v>
      </c>
      <c r="S121" s="23">
        <f t="shared" si="16"/>
        <v>111.20681959609911</v>
      </c>
      <c r="T121" s="23">
        <f t="shared" si="19"/>
        <v>694.14118681229002</v>
      </c>
      <c r="U121" s="20">
        <f t="shared" si="17"/>
        <v>4.1931851456475879</v>
      </c>
      <c r="V121" s="22">
        <f t="shared" si="18"/>
        <v>0.23848219557821643</v>
      </c>
      <c r="W121" s="26">
        <f t="shared" si="15"/>
        <v>23.691496072908823</v>
      </c>
    </row>
    <row r="122" spans="18:23" x14ac:dyDescent="0.25">
      <c r="R122" s="19">
        <f t="shared" si="14"/>
        <v>5.6999999999999877</v>
      </c>
      <c r="S122" s="23">
        <f t="shared" si="16"/>
        <v>110.23132117858947</v>
      </c>
      <c r="T122" s="23">
        <f t="shared" si="19"/>
        <v>682.47166249613167</v>
      </c>
      <c r="U122" s="20">
        <f t="shared" si="17"/>
        <v>4.1577889751183301</v>
      </c>
      <c r="V122" s="22">
        <f t="shared" si="18"/>
        <v>0.2405124468760563</v>
      </c>
      <c r="W122" s="26">
        <f t="shared" si="15"/>
        <v>23.699397158174428</v>
      </c>
    </row>
    <row r="123" spans="18:23" x14ac:dyDescent="0.25">
      <c r="R123" s="19">
        <f t="shared" si="14"/>
        <v>5.7499999999999876</v>
      </c>
      <c r="S123" s="23">
        <f t="shared" si="16"/>
        <v>109.27278795094956</v>
      </c>
      <c r="T123" s="23">
        <f t="shared" si="19"/>
        <v>671.09287791791633</v>
      </c>
      <c r="U123" s="20">
        <f t="shared" si="17"/>
        <v>4.1229820738327909</v>
      </c>
      <c r="V123" s="22">
        <f t="shared" si="18"/>
        <v>0.24254289300617399</v>
      </c>
      <c r="W123" s="26">
        <f t="shared" si="15"/>
        <v>23.707146924538499</v>
      </c>
    </row>
    <row r="124" spans="18:23" x14ac:dyDescent="0.25">
      <c r="R124" s="19">
        <f t="shared" si="14"/>
        <v>5.7999999999999874</v>
      </c>
      <c r="S124" s="23">
        <f t="shared" si="16"/>
        <v>108.33078115826896</v>
      </c>
      <c r="T124" s="23">
        <f t="shared" si="19"/>
        <v>659.99523792967625</v>
      </c>
      <c r="U124" s="20">
        <f t="shared" si="17"/>
        <v>4.0887497693470172</v>
      </c>
      <c r="V124" s="22">
        <f t="shared" si="18"/>
        <v>0.24457353871271567</v>
      </c>
      <c r="W124" s="26">
        <f t="shared" si="15"/>
        <v>23.714748662212649</v>
      </c>
    </row>
    <row r="125" spans="18:23" x14ac:dyDescent="0.25">
      <c r="R125" s="19">
        <f t="shared" si="14"/>
        <v>5.8499999999999872</v>
      </c>
      <c r="S125" s="23">
        <f t="shared" si="16"/>
        <v>107.40487704580512</v>
      </c>
      <c r="T125" s="23">
        <f t="shared" si="19"/>
        <v>649.16954275055889</v>
      </c>
      <c r="U125" s="20">
        <f t="shared" si="17"/>
        <v>4.0550778801412006</v>
      </c>
      <c r="V125" s="22">
        <f t="shared" si="18"/>
        <v>0.2466043882652087</v>
      </c>
      <c r="W125" s="26">
        <f t="shared" si="15"/>
        <v>23.722205598825973</v>
      </c>
    </row>
    <row r="126" spans="18:23" x14ac:dyDescent="0.25">
      <c r="R126" s="19">
        <f t="shared" si="14"/>
        <v>5.899999999999987</v>
      </c>
      <c r="S126" s="23">
        <f t="shared" si="16"/>
        <v>106.49466622338305</v>
      </c>
      <c r="T126" s="23">
        <f t="shared" si="19"/>
        <v>638.60696835138469</v>
      </c>
      <c r="U126" s="20">
        <f t="shared" si="17"/>
        <v>4.0219526947618132</v>
      </c>
      <c r="V126" s="22">
        <f t="shared" si="18"/>
        <v>0.24863544548955011</v>
      </c>
      <c r="W126" s="26">
        <f t="shared" si="15"/>
        <v>23.729520899094645</v>
      </c>
    </row>
    <row r="127" spans="18:23" x14ac:dyDescent="0.25">
      <c r="R127" s="19">
        <f t="shared" si="14"/>
        <v>5.9499999999999869</v>
      </c>
      <c r="S127" s="23">
        <f t="shared" si="16"/>
        <v>105.59975306184202</v>
      </c>
      <c r="T127" s="23">
        <f t="shared" si="19"/>
        <v>628.29904798190148</v>
      </c>
      <c r="U127" s="20">
        <f t="shared" si="17"/>
        <v>3.9893609520473401</v>
      </c>
      <c r="V127" s="22">
        <f t="shared" si="18"/>
        <v>0.25066671379705563</v>
      </c>
      <c r="W127" s="26">
        <f t="shared" si="15"/>
        <v>23.736697664681621</v>
      </c>
    </row>
    <row r="128" spans="18:23" x14ac:dyDescent="0.25">
      <c r="R128" s="19">
        <f t="shared" si="14"/>
        <v>5.9999999999999867</v>
      </c>
      <c r="S128" s="23">
        <f t="shared" si="16"/>
        <v>104.71975511966001</v>
      </c>
      <c r="T128" s="23">
        <f t="shared" si="19"/>
        <v>618.23765476409051</v>
      </c>
      <c r="U128" s="20">
        <f t="shared" si="17"/>
        <v>3.9572898223708814</v>
      </c>
      <c r="V128" s="22">
        <f t="shared" si="18"/>
        <v>0.25269819621168976</v>
      </c>
      <c r="W128" s="26">
        <f t="shared" si="15"/>
        <v>23.743738934225235</v>
      </c>
    </row>
    <row r="129" spans="18:23" x14ac:dyDescent="0.25">
      <c r="R129" s="19">
        <f t="shared" si="14"/>
        <v>6.0499999999999865</v>
      </c>
      <c r="S129" s="23">
        <f t="shared" si="16"/>
        <v>103.85430259800992</v>
      </c>
      <c r="T129" s="23">
        <f t="shared" si="19"/>
        <v>608.41498528068655</v>
      </c>
      <c r="U129" s="20">
        <f t="shared" si="17"/>
        <v>3.9257268898375584</v>
      </c>
      <c r="V129" s="22">
        <f t="shared" si="18"/>
        <v>0.2547298953955961</v>
      </c>
      <c r="W129" s="26">
        <f t="shared" si="15"/>
        <v>23.750647683517176</v>
      </c>
    </row>
    <row r="130" spans="18:23" x14ac:dyDescent="0.25">
      <c r="R130" s="19">
        <f t="shared" si="14"/>
        <v>6.0999999999999863</v>
      </c>
      <c r="S130" s="23">
        <f t="shared" si="16"/>
        <v>103.00303782261641</v>
      </c>
      <c r="T130" s="23">
        <f t="shared" si="19"/>
        <v>598.82354409342054</v>
      </c>
      <c r="U130" s="20">
        <f t="shared" si="17"/>
        <v>3.8946601353791137</v>
      </c>
      <c r="V130" s="22">
        <f t="shared" si="18"/>
        <v>0.25676181367303264</v>
      </c>
      <c r="W130" s="26">
        <f t="shared" si="15"/>
        <v>23.757426825812537</v>
      </c>
    </row>
    <row r="131" spans="18:23" x14ac:dyDescent="0.25">
      <c r="R131" s="19">
        <f t="shared" si="14"/>
        <v>6.1499999999999861</v>
      </c>
      <c r="S131" s="23">
        <f t="shared" si="16"/>
        <v>102.16561475088781</v>
      </c>
      <c r="T131" s="23">
        <f t="shared" si="19"/>
        <v>589.45612913035995</v>
      </c>
      <c r="U131" s="20">
        <f t="shared" si="17"/>
        <v>3.8640779206920364</v>
      </c>
      <c r="V131" s="22">
        <f t="shared" si="18"/>
        <v>0.25879395305281661</v>
      </c>
      <c r="W131" s="26">
        <f t="shared" si="15"/>
        <v>23.764079212255972</v>
      </c>
    </row>
    <row r="132" spans="18:23" x14ac:dyDescent="0.25">
      <c r="R132" s="19">
        <f t="shared" si="14"/>
        <v>6.199999999999986</v>
      </c>
      <c r="S132" s="23">
        <f t="shared" si="16"/>
        <v>101.34169850289678</v>
      </c>
      <c r="T132" s="23">
        <f t="shared" si="19"/>
        <v>580.30581788621282</v>
      </c>
      <c r="U132" s="20">
        <f t="shared" si="17"/>
        <v>3.83396897296933</v>
      </c>
      <c r="V132" s="22">
        <f t="shared" si="18"/>
        <v>0.26082631524936956</v>
      </c>
      <c r="W132" s="26">
        <f t="shared" si="15"/>
        <v>23.770607632409792</v>
      </c>
    </row>
    <row r="133" spans="18:23" x14ac:dyDescent="0.25">
      <c r="R133" s="19">
        <f t="shared" si="14"/>
        <v>6.2499999999999858</v>
      </c>
      <c r="S133" s="23">
        <f t="shared" si="16"/>
        <v>100.53096491487361</v>
      </c>
      <c r="T133" s="23">
        <f t="shared" si="19"/>
        <v>571.36595438355675</v>
      </c>
      <c r="U133" s="20">
        <f t="shared" si="17"/>
        <v>3.80432237037938</v>
      </c>
      <c r="V133" s="22">
        <f t="shared" si="18"/>
        <v>0.26285890170245391</v>
      </c>
      <c r="W133" s="26">
        <f t="shared" si="15"/>
        <v>23.777014814871073</v>
      </c>
    </row>
    <row r="134" spans="18:23" x14ac:dyDescent="0.25">
      <c r="R134" s="19">
        <f t="shared" si="14"/>
        <v>6.2999999999999856</v>
      </c>
      <c r="S134" s="23">
        <f t="shared" si="16"/>
        <v>99.73310011396191</v>
      </c>
      <c r="T134" s="23">
        <f t="shared" si="19"/>
        <v>562.63013684672796</v>
      </c>
      <c r="U134" s="20">
        <f t="shared" si="17"/>
        <v>3.7751275282485812</v>
      </c>
      <c r="V134" s="22">
        <f t="shared" si="18"/>
        <v>0.26489171359568253</v>
      </c>
      <c r="W134" s="26">
        <f t="shared" si="15"/>
        <v>23.783303427966008</v>
      </c>
    </row>
    <row r="135" spans="18:23" x14ac:dyDescent="0.25">
      <c r="R135" s="19">
        <f t="shared" si="14"/>
        <v>6.3499999999999854</v>
      </c>
      <c r="S135" s="23">
        <f t="shared" si="16"/>
        <v>98.947800113064588</v>
      </c>
      <c r="T135" s="23">
        <f t="shared" si="19"/>
        <v>554.0922060435804</v>
      </c>
      <c r="U135" s="20">
        <f t="shared" si="17"/>
        <v>3.7463741859072774</v>
      </c>
      <c r="V135" s="22">
        <f t="shared" si="18"/>
        <v>0.26692475187387754</v>
      </c>
      <c r="W135" s="26">
        <f t="shared" si="15"/>
        <v>23.789476080511154</v>
      </c>
    </row>
    <row r="136" spans="18:23" x14ac:dyDescent="0.25">
      <c r="R136" s="19">
        <f t="shared" si="14"/>
        <v>6.3999999999999853</v>
      </c>
      <c r="S136" s="23">
        <f t="shared" si="16"/>
        <v>98.17477042468127</v>
      </c>
      <c r="T136" s="23">
        <f t="shared" si="19"/>
        <v>545.74623425349876</v>
      </c>
      <c r="U136" s="20">
        <f t="shared" si="17"/>
        <v>3.718052394161258</v>
      </c>
      <c r="V136" s="22">
        <f t="shared" si="18"/>
        <v>0.26895801725935237</v>
      </c>
      <c r="W136" s="26">
        <f t="shared" si="15"/>
        <v>23.795535322631991</v>
      </c>
    </row>
    <row r="137" spans="18:23" x14ac:dyDescent="0.25">
      <c r="R137" s="19">
        <f t="shared" si="14"/>
        <v>6.4499999999999851</v>
      </c>
      <c r="S137" s="23">
        <f t="shared" si="16"/>
        <v>97.41372569270699</v>
      </c>
      <c r="T137" s="23">
        <f t="shared" si="19"/>
        <v>537.58651482299649</v>
      </c>
      <c r="U137" s="20">
        <f t="shared" si="17"/>
        <v>3.6901525033535254</v>
      </c>
      <c r="V137" s="22">
        <f t="shared" si="18"/>
        <v>0.27099151026718354</v>
      </c>
      <c r="W137" s="26">
        <f t="shared" si="15"/>
        <v>23.801483646630182</v>
      </c>
    </row>
    <row r="138" spans="18:23" x14ac:dyDescent="0.25">
      <c r="R138" s="19">
        <f t="shared" si="14"/>
        <v>6.4999999999999849</v>
      </c>
      <c r="S138" s="23">
        <f t="shared" si="16"/>
        <v>96.664389341224634</v>
      </c>
      <c r="T138" s="23">
        <f t="shared" si="19"/>
        <v>529.60755227292736</v>
      </c>
      <c r="U138" s="20">
        <f t="shared" si="17"/>
        <v>3.6626651519833984</v>
      </c>
      <c r="V138" s="22">
        <f t="shared" si="18"/>
        <v>0.27302523121953481</v>
      </c>
      <c r="W138" s="26">
        <f t="shared" si="15"/>
        <v>23.807323487892031</v>
      </c>
    </row>
    <row r="139" spans="18:23" x14ac:dyDescent="0.25">
      <c r="R139" s="19">
        <f t="shared" si="14"/>
        <v>6.5499999999999847</v>
      </c>
      <c r="S139" s="23">
        <f t="shared" si="16"/>
        <v>95.92649323938322</v>
      </c>
      <c r="T139" s="23">
        <f t="shared" si="19"/>
        <v>521.80405292383045</v>
      </c>
      <c r="U139" s="20">
        <f t="shared" si="17"/>
        <v>3.6355812558520673</v>
      </c>
      <c r="V139" s="22">
        <f t="shared" si="18"/>
        <v>0.27505918025909482</v>
      </c>
      <c r="W139" s="26">
        <f t="shared" si="15"/>
        <v>23.813057225830981</v>
      </c>
    </row>
    <row r="140" spans="18:23" x14ac:dyDescent="0.25">
      <c r="R140" s="19">
        <f t="shared" si="14"/>
        <v>6.5999999999999845</v>
      </c>
      <c r="S140" s="23">
        <f t="shared" si="16"/>
        <v>95.199777381509094</v>
      </c>
      <c r="T140" s="23">
        <f t="shared" ref="T140:T171" si="20">(_sigma*(S140^3)/_rho +_g*S140)*TANH(S140*_d/1000)</f>
        <v>514.17091600823574</v>
      </c>
      <c r="U140" s="20">
        <f t="shared" si="17"/>
        <v>3.6088919977057881</v>
      </c>
      <c r="V140" s="22">
        <f t="shared" si="18"/>
        <v>0.27709335736168078</v>
      </c>
      <c r="W140" s="26">
        <f t="shared" si="15"/>
        <v>23.818687184858149</v>
      </c>
    </row>
    <row r="141" spans="18:23" x14ac:dyDescent="0.25">
      <c r="R141" s="19">
        <f t="shared" ref="R141:R204" si="21">R140+0.05</f>
        <v>6.6499999999999844</v>
      </c>
      <c r="S141" s="23">
        <f t="shared" si="16"/>
        <v>94.483989581648146</v>
      </c>
      <c r="T141" s="23">
        <f t="shared" si="20"/>
        <v>506.70322524087032</v>
      </c>
      <c r="U141" s="20">
        <f t="shared" si="17"/>
        <v>3.5825888173496501</v>
      </c>
      <c r="V141" s="22">
        <f t="shared" si="18"/>
        <v>0.27912776234806264</v>
      </c>
      <c r="W141" s="26">
        <f t="shared" ref="W141:W204" si="22">100*SQRT(T141)/S141</f>
        <v>23.824215635375115</v>
      </c>
    </row>
    <row r="142" spans="18:23" x14ac:dyDescent="0.25">
      <c r="R142" s="19">
        <f t="shared" si="21"/>
        <v>6.6999999999999842</v>
      </c>
      <c r="S142" s="23">
        <f t="shared" ref="S142:S205" si="23">2*PI()/(R142/100)</f>
        <v>93.7788851817851</v>
      </c>
      <c r="T142" s="23">
        <f t="shared" si="20"/>
        <v>499.39624081967509</v>
      </c>
      <c r="U142" s="20">
        <f t="shared" ref="U142:U205" si="24">SQRT(T142)/(2*PI())</f>
        <v>3.5566634022066048</v>
      </c>
      <c r="V142" s="22">
        <f t="shared" ref="V142:V205" si="25">1/U142</f>
        <v>0.28116239489505407</v>
      </c>
      <c r="W142" s="26">
        <f t="shared" si="22"/>
        <v>23.829644794784198</v>
      </c>
    </row>
    <row r="143" spans="18:23" x14ac:dyDescent="0.25">
      <c r="R143" s="19">
        <f t="shared" si="21"/>
        <v>6.749999999999984</v>
      </c>
      <c r="S143" s="23">
        <f t="shared" si="23"/>
        <v>93.084226773031133</v>
      </c>
      <c r="T143" s="23">
        <f t="shared" si="20"/>
        <v>492.24539183235095</v>
      </c>
      <c r="U143" s="20">
        <f t="shared" si="24"/>
        <v>3.531107678297992</v>
      </c>
      <c r="V143" s="22">
        <f t="shared" si="25"/>
        <v>0.28319725454591743</v>
      </c>
      <c r="W143" s="26">
        <f t="shared" si="22"/>
        <v>23.834976828511387</v>
      </c>
    </row>
    <row r="144" spans="18:23" x14ac:dyDescent="0.25">
      <c r="R144" s="19">
        <f t="shared" si="21"/>
        <v>6.7999999999999838</v>
      </c>
      <c r="S144" s="23">
        <f t="shared" si="23"/>
        <v>92.399783929111777</v>
      </c>
      <c r="T144" s="23">
        <f t="shared" si="20"/>
        <v>485.24626904483642</v>
      </c>
      <c r="U144" s="20">
        <f t="shared" si="24"/>
        <v>3.5059138016233056</v>
      </c>
      <c r="V144" s="22">
        <f t="shared" si="25"/>
        <v>0.28523234072012288</v>
      </c>
      <c r="W144" s="26">
        <f t="shared" si="22"/>
        <v>23.840213851038424</v>
      </c>
    </row>
    <row r="145" spans="18:23" x14ac:dyDescent="0.25">
      <c r="R145" s="19">
        <f t="shared" si="21"/>
        <v>6.8499999999999837</v>
      </c>
      <c r="S145" s="23">
        <f t="shared" si="23"/>
        <v>91.725332951527022</v>
      </c>
      <c r="T145" s="23">
        <f t="shared" si="20"/>
        <v>478.39461804966368</v>
      </c>
      <c r="U145" s="20">
        <f t="shared" si="24"/>
        <v>3.4810741499182409</v>
      </c>
      <c r="V145" s="22">
        <f t="shared" si="25"/>
        <v>0.28726765272250426</v>
      </c>
      <c r="W145" s="26">
        <f t="shared" si="22"/>
        <v>23.845357926939894</v>
      </c>
    </row>
    <row r="146" spans="18:23" x14ac:dyDescent="0.25">
      <c r="R146" s="19">
        <f t="shared" si="21"/>
        <v>6.8999999999999835</v>
      </c>
      <c r="S146" s="23">
        <f t="shared" si="23"/>
        <v>91.06065662579131</v>
      </c>
      <c r="T146" s="23">
        <f t="shared" si="20"/>
        <v>471.68633275358928</v>
      </c>
      <c r="U146" s="20">
        <f t="shared" si="24"/>
        <v>3.4565813147714053</v>
      </c>
      <c r="V146" s="22">
        <f t="shared" si="25"/>
        <v>0.28930318975184682</v>
      </c>
      <c r="W146" s="26">
        <f t="shared" si="22"/>
        <v>23.850411071922643</v>
      </c>
    </row>
    <row r="147" spans="18:23" x14ac:dyDescent="0.25">
      <c r="R147" s="19">
        <f t="shared" si="21"/>
        <v>6.9499999999999833</v>
      </c>
      <c r="S147" s="23">
        <f t="shared" si="23"/>
        <v>90.405543988195689</v>
      </c>
      <c r="T147" s="23">
        <f t="shared" si="20"/>
        <v>465.11744918522641</v>
      </c>
      <c r="U147" s="20">
        <f t="shared" si="24"/>
        <v>3.432428094081216</v>
      </c>
      <c r="V147" s="22">
        <f t="shared" si="25"/>
        <v>0.2913389509089418</v>
      </c>
      <c r="W147" s="26">
        <f t="shared" si="22"/>
        <v>23.855375253864398</v>
      </c>
    </row>
    <row r="148" spans="18:23" x14ac:dyDescent="0.25">
      <c r="R148" s="19">
        <f t="shared" si="21"/>
        <v>6.9999999999999831</v>
      </c>
      <c r="S148" s="23">
        <f t="shared" si="23"/>
        <v>89.759790102565745</v>
      </c>
      <c r="T148" s="23">
        <f t="shared" si="20"/>
        <v>458.68413960463766</v>
      </c>
      <c r="U148" s="20">
        <f t="shared" si="24"/>
        <v>3.4086074848356032</v>
      </c>
      <c r="V148" s="22">
        <f t="shared" si="25"/>
        <v>0.29337493520414243</v>
      </c>
      <c r="W148" s="26">
        <f t="shared" si="22"/>
        <v>23.860252393849159</v>
      </c>
    </row>
    <row r="149" spans="18:23" x14ac:dyDescent="0.25">
      <c r="R149" s="19">
        <f t="shared" si="21"/>
        <v>7.0499999999999829</v>
      </c>
      <c r="S149" s="23">
        <f t="shared" si="23"/>
        <v>89.123195846519167</v>
      </c>
      <c r="T149" s="23">
        <f t="shared" si="20"/>
        <v>452.38270689800919</v>
      </c>
      <c r="U149" s="20">
        <f t="shared" si="24"/>
        <v>3.3851126761982036</v>
      </c>
      <c r="V149" s="22">
        <f t="shared" si="25"/>
        <v>0.29541114156444948</v>
      </c>
      <c r="W149" s="26">
        <f t="shared" si="22"/>
        <v>23.865044367197278</v>
      </c>
    </row>
    <row r="150" spans="18:23" x14ac:dyDescent="0.25">
      <c r="R150" s="19">
        <f t="shared" si="21"/>
        <v>7.0999999999999828</v>
      </c>
      <c r="S150" s="23">
        <f t="shared" si="23"/>
        <v>88.495567706754954</v>
      </c>
      <c r="T150" s="23">
        <f t="shared" si="20"/>
        <v>446.20957924158319</v>
      </c>
      <c r="U150" s="20">
        <f t="shared" si="24"/>
        <v>3.3619370428856459</v>
      </c>
      <c r="V150" s="22">
        <f t="shared" si="25"/>
        <v>0.29744756884015638</v>
      </c>
      <c r="W150" s="26">
        <f t="shared" si="22"/>
        <v>23.869753004488025</v>
      </c>
    </row>
    <row r="151" spans="18:23" x14ac:dyDescent="0.25">
      <c r="R151" s="19">
        <f t="shared" si="21"/>
        <v>7.1499999999999826</v>
      </c>
      <c r="S151" s="23">
        <f t="shared" si="23"/>
        <v>87.876717582931491</v>
      </c>
      <c r="T151" s="23">
        <f t="shared" si="20"/>
        <v>440.16130502002045</v>
      </c>
      <c r="U151" s="20">
        <f t="shared" si="24"/>
        <v>3.3390741388214389</v>
      </c>
      <c r="V151" s="22">
        <f t="shared" si="25"/>
        <v>0.2994842158110812</v>
      </c>
      <c r="W151" s="26">
        <f t="shared" si="22"/>
        <v>23.874380092573229</v>
      </c>
    </row>
    <row r="152" spans="18:23" x14ac:dyDescent="0.25">
      <c r="R152" s="19">
        <f t="shared" si="21"/>
        <v>7.1999999999999824</v>
      </c>
      <c r="S152" s="23">
        <f t="shared" si="23"/>
        <v>87.266462599716689</v>
      </c>
      <c r="T152" s="23">
        <f t="shared" si="20"/>
        <v>434.23454798529264</v>
      </c>
      <c r="U152" s="20">
        <f t="shared" si="24"/>
        <v>3.3165176910528222</v>
      </c>
      <c r="V152" s="22">
        <f t="shared" si="25"/>
        <v>0.30152108119240933</v>
      </c>
      <c r="W152" s="26">
        <f t="shared" si="22"/>
        <v>23.878927375580261</v>
      </c>
    </row>
    <row r="153" spans="18:23" x14ac:dyDescent="0.25">
      <c r="R153" s="19">
        <f t="shared" si="21"/>
        <v>7.2499999999999822</v>
      </c>
      <c r="S153" s="23">
        <f t="shared" si="23"/>
        <v>86.66462492661519</v>
      </c>
      <c r="T153" s="23">
        <f t="shared" si="20"/>
        <v>428.42608264305585</v>
      </c>
      <c r="U153" s="20">
        <f t="shared" si="24"/>
        <v>3.2942615939176889</v>
      </c>
      <c r="V153" s="22">
        <f t="shared" si="25"/>
        <v>0.30355816364017213</v>
      </c>
      <c r="W153" s="26">
        <f t="shared" si="22"/>
        <v>23.883396555903186</v>
      </c>
    </row>
    <row r="154" spans="18:23" x14ac:dyDescent="0.25">
      <c r="R154" s="19">
        <f t="shared" si="21"/>
        <v>7.2999999999999821</v>
      </c>
      <c r="S154" s="23">
        <f t="shared" si="23"/>
        <v>86.071031605200034</v>
      </c>
      <c r="T154" s="23">
        <f t="shared" si="20"/>
        <v>422.73278985425998</v>
      </c>
      <c r="U154" s="20">
        <f t="shared" si="24"/>
        <v>3.2722999034494551</v>
      </c>
      <c r="V154" s="22">
        <f t="shared" si="25"/>
        <v>0.30559546175638186</v>
      </c>
      <c r="W154" s="26">
        <f t="shared" si="22"/>
        <v>23.887789295180966</v>
      </c>
    </row>
    <row r="155" spans="18:23" x14ac:dyDescent="0.25">
      <c r="R155" s="19">
        <f t="shared" si="21"/>
        <v>7.3499999999999819</v>
      </c>
      <c r="S155" s="23">
        <f t="shared" si="23"/>
        <v>85.485514383395952</v>
      </c>
      <c r="T155" s="23">
        <f t="shared" si="20"/>
        <v>417.15165264049062</v>
      </c>
      <c r="U155" s="20">
        <f t="shared" si="24"/>
        <v>3.2506268320083991</v>
      </c>
      <c r="V155" s="22">
        <f t="shared" si="25"/>
        <v>0.30763297409384582</v>
      </c>
      <c r="W155" s="26">
        <f t="shared" si="22"/>
        <v>23.892107215261674</v>
      </c>
    </row>
    <row r="156" spans="18:23" x14ac:dyDescent="0.25">
      <c r="R156" s="19">
        <f t="shared" si="21"/>
        <v>7.3999999999999817</v>
      </c>
      <c r="S156" s="23">
        <f t="shared" si="23"/>
        <v>84.907909556481101</v>
      </c>
      <c r="T156" s="23">
        <f t="shared" si="20"/>
        <v>411.67975218224012</v>
      </c>
      <c r="U156" s="20">
        <f t="shared" si="24"/>
        <v>3.2292367431286628</v>
      </c>
      <c r="V156" s="22">
        <f t="shared" si="25"/>
        <v>0.30967069916067685</v>
      </c>
      <c r="W156" s="26">
        <f t="shared" si="22"/>
        <v>23.896351899152044</v>
      </c>
    </row>
    <row r="157" spans="18:23" x14ac:dyDescent="0.25">
      <c r="R157" s="19">
        <f t="shared" si="21"/>
        <v>7.4499999999999815</v>
      </c>
      <c r="S157" s="23">
        <f t="shared" si="23"/>
        <v>84.338057814491293</v>
      </c>
      <c r="T157" s="23">
        <f t="shared" si="20"/>
        <v>406.31426399994081</v>
      </c>
      <c r="U157" s="20">
        <f t="shared" si="24"/>
        <v>3.2081241465706758</v>
      </c>
      <c r="V157" s="22">
        <f t="shared" si="25"/>
        <v>0.3117086354245206</v>
      </c>
      <c r="W157" s="26">
        <f t="shared" si="22"/>
        <v>23.900524891951481</v>
      </c>
    </row>
    <row r="158" spans="18:23" x14ac:dyDescent="0.25">
      <c r="R158" s="19">
        <f t="shared" si="21"/>
        <v>7.4999999999999813</v>
      </c>
      <c r="S158" s="23">
        <f t="shared" si="23"/>
        <v>83.77580409572802</v>
      </c>
      <c r="T158" s="23">
        <f t="shared" si="20"/>
        <v>401.0524543082106</v>
      </c>
      <c r="U158" s="20">
        <f t="shared" si="24"/>
        <v>3.1872836935693569</v>
      </c>
      <c r="V158" s="22">
        <f t="shared" si="25"/>
        <v>0.31374678131651523</v>
      </c>
      <c r="W158" s="26">
        <f t="shared" si="22"/>
        <v>23.904627701770121</v>
      </c>
    </row>
    <row r="159" spans="18:23" x14ac:dyDescent="0.25">
      <c r="R159" s="19">
        <f t="shared" si="21"/>
        <v>7.5499999999999812</v>
      </c>
      <c r="S159" s="23">
        <f t="shared" si="23"/>
        <v>83.220997446087438</v>
      </c>
      <c r="T159" s="23">
        <f t="shared" si="20"/>
        <v>395.89167653431485</v>
      </c>
      <c r="U159" s="20">
        <f t="shared" si="24"/>
        <v>3.1667101722689392</v>
      </c>
      <c r="V159" s="22">
        <f t="shared" si="25"/>
        <v>0.3157851352350009</v>
      </c>
      <c r="W159" s="26">
        <f t="shared" si="22"/>
        <v>23.908661800630437</v>
      </c>
    </row>
    <row r="160" spans="18:23" x14ac:dyDescent="0.25">
      <c r="R160" s="19">
        <f t="shared" si="21"/>
        <v>7.599999999999981</v>
      </c>
      <c r="S160" s="23">
        <f t="shared" si="23"/>
        <v>82.673490883942137</v>
      </c>
      <c r="T160" s="23">
        <f t="shared" si="20"/>
        <v>390.82936799238058</v>
      </c>
      <c r="U160" s="20">
        <f t="shared" si="24"/>
        <v>3.14639850333579</v>
      </c>
      <c r="V160" s="22">
        <f t="shared" si="25"/>
        <v>0.31782369554899259</v>
      </c>
      <c r="W160" s="26">
        <f t="shared" si="22"/>
        <v>23.912628625351942</v>
      </c>
    </row>
    <row r="161" spans="18:23" x14ac:dyDescent="0.25">
      <c r="R161" s="19">
        <f t="shared" si="21"/>
        <v>7.6499999999999808</v>
      </c>
      <c r="S161" s="23">
        <f t="shared" si="23"/>
        <v>82.133141270321602</v>
      </c>
      <c r="T161" s="23">
        <f t="shared" si="20"/>
        <v>385.86304670539084</v>
      </c>
      <c r="U161" s="20">
        <f t="shared" si="24"/>
        <v>3.126343735741036</v>
      </c>
      <c r="V161" s="22">
        <f t="shared" si="25"/>
        <v>0.31986246060143175</v>
      </c>
      <c r="W161" s="26">
        <f t="shared" si="22"/>
        <v>23.91652957841886</v>
      </c>
    </row>
    <row r="162" spans="18:23" x14ac:dyDescent="0.25">
      <c r="R162" s="19">
        <f t="shared" si="21"/>
        <v>7.6999999999999806</v>
      </c>
      <c r="S162" s="23">
        <f t="shared" si="23"/>
        <v>81.599809184150672</v>
      </c>
      <c r="T162" s="23">
        <f t="shared" si="20"/>
        <v>380.99030836744521</v>
      </c>
      <c r="U162" s="20">
        <f t="shared" si="24"/>
        <v>3.1065410427052469</v>
      </c>
      <c r="V162" s="22">
        <f t="shared" si="25"/>
        <v>0.3219014287122301</v>
      </c>
      <c r="W162" s="26">
        <f t="shared" si="22"/>
        <v>23.92036602883034</v>
      </c>
    </row>
    <row r="163" spans="18:23" x14ac:dyDescent="0.25">
      <c r="R163" s="19">
        <f t="shared" si="21"/>
        <v>7.7499999999999805</v>
      </c>
      <c r="S163" s="23">
        <f t="shared" si="23"/>
        <v>81.073358802317443</v>
      </c>
      <c r="T163" s="23">
        <f t="shared" si="20"/>
        <v>376.20882343920624</v>
      </c>
      <c r="U163" s="20">
        <f t="shared" si="24"/>
        <v>3.0869857177978508</v>
      </c>
      <c r="V163" s="22">
        <f t="shared" si="25"/>
        <v>0.32394059818111681</v>
      </c>
      <c r="W163" s="26">
        <f t="shared" si="22"/>
        <v>23.924139312933285</v>
      </c>
    </row>
    <row r="164" spans="18:23" x14ac:dyDescent="0.25">
      <c r="R164" s="19">
        <f t="shared" si="21"/>
        <v>7.7999999999999803</v>
      </c>
      <c r="S164" s="23">
        <f t="shared" si="23"/>
        <v>80.553657784353874</v>
      </c>
      <c r="T164" s="23">
        <f t="shared" si="20"/>
        <v>371.51633436985259</v>
      </c>
      <c r="U164" s="20">
        <f t="shared" si="24"/>
        <v>3.0676731711843099</v>
      </c>
      <c r="V164" s="22">
        <f t="shared" si="25"/>
        <v>0.32597996729030254</v>
      </c>
      <c r="W164" s="26">
        <f t="shared" si="22"/>
        <v>23.927850735237556</v>
      </c>
    </row>
    <row r="165" spans="18:23" x14ac:dyDescent="0.25">
      <c r="R165" s="19">
        <f t="shared" si="21"/>
        <v>7.8499999999999801</v>
      </c>
      <c r="S165" s="23">
        <f t="shared" si="23"/>
        <v>80.040577161523586</v>
      </c>
      <c r="T165" s="23">
        <f t="shared" si="20"/>
        <v>366.91065293923924</v>
      </c>
      <c r="U165" s="20">
        <f t="shared" si="24"/>
        <v>3.0485989260144861</v>
      </c>
      <c r="V165" s="22">
        <f t="shared" si="25"/>
        <v>0.32801953430696978</v>
      </c>
      <c r="W165" s="26">
        <f t="shared" si="22"/>
        <v>23.931501569213658</v>
      </c>
    </row>
    <row r="166" spans="18:23" x14ac:dyDescent="0.25">
      <c r="R166" s="19">
        <f t="shared" si="21"/>
        <v>7.8999999999999799</v>
      </c>
      <c r="S166" s="23">
        <f t="shared" si="23"/>
        <v>79.533991230121558</v>
      </c>
      <c r="T166" s="23">
        <f t="shared" si="20"/>
        <v>362.38965771431759</v>
      </c>
      <c r="U166" s="20">
        <f t="shared" si="24"/>
        <v>3.0297586149459295</v>
      </c>
      <c r="V166" s="22">
        <f t="shared" si="25"/>
        <v>0.3300592974856007</v>
      </c>
      <c r="W166" s="26">
        <f t="shared" si="22"/>
        <v>23.935093058072781</v>
      </c>
    </row>
    <row r="167" spans="18:23" x14ac:dyDescent="0.25">
      <c r="R167" s="19">
        <f t="shared" si="21"/>
        <v>7.9499999999999797</v>
      </c>
      <c r="S167" s="23">
        <f t="shared" si="23"/>
        <v>79.033777448800038</v>
      </c>
      <c r="T167" s="23">
        <f t="shared" si="20"/>
        <v>357.95129161419817</v>
      </c>
      <c r="U167" s="20">
        <f t="shared" si="24"/>
        <v>3.0111479767961491</v>
      </c>
      <c r="V167" s="22">
        <f t="shared" si="25"/>
        <v>0.3320992550701532</v>
      </c>
      <c r="W167" s="26">
        <f t="shared" si="22"/>
        <v>23.938626415529324</v>
      </c>
    </row>
    <row r="168" spans="18:23" x14ac:dyDescent="0.25">
      <c r="R168" s="19">
        <f t="shared" si="21"/>
        <v>7.9999999999999796</v>
      </c>
      <c r="S168" s="23">
        <f t="shared" si="23"/>
        <v>78.53981633974503</v>
      </c>
      <c r="T168" s="23">
        <f t="shared" si="20"/>
        <v>353.59355957855792</v>
      </c>
      <c r="U168" s="20">
        <f t="shared" si="24"/>
        <v>2.9927628533182746</v>
      </c>
      <c r="V168" s="22">
        <f t="shared" si="25"/>
        <v>0.33413940529609076</v>
      </c>
      <c r="W168" s="26">
        <f t="shared" si="22"/>
        <v>23.942102826546137</v>
      </c>
    </row>
    <row r="169" spans="18:23" x14ac:dyDescent="0.25">
      <c r="R169" s="19">
        <f t="shared" si="21"/>
        <v>8.0499999999999794</v>
      </c>
      <c r="S169" s="23">
        <f t="shared" si="23"/>
        <v>78.051991393535431</v>
      </c>
      <c r="T169" s="23">
        <f t="shared" si="20"/>
        <v>349.31452633437124</v>
      </c>
      <c r="U169" s="20">
        <f t="shared" si="24"/>
        <v>2.9745991860947028</v>
      </c>
      <c r="V169" s="22">
        <f t="shared" si="25"/>
        <v>0.3361797463922801</v>
      </c>
      <c r="W169" s="26">
        <f t="shared" si="22"/>
        <v>23.945523448062293</v>
      </c>
    </row>
    <row r="170" spans="18:23" x14ac:dyDescent="0.25">
      <c r="R170" s="19">
        <f t="shared" si="21"/>
        <v>8.0999999999999801</v>
      </c>
      <c r="S170" s="23">
        <f t="shared" si="23"/>
        <v>77.570188977525959</v>
      </c>
      <c r="T170" s="23">
        <f t="shared" si="20"/>
        <v>345.1123142562347</v>
      </c>
      <c r="U170" s="20">
        <f t="shared" si="24"/>
        <v>2.9566530135436988</v>
      </c>
      <c r="V170" s="22">
        <f t="shared" si="25"/>
        <v>0.33822027658275977</v>
      </c>
      <c r="W170" s="26">
        <f t="shared" si="22"/>
        <v>23.948889409703899</v>
      </c>
    </row>
    <row r="171" spans="18:23" x14ac:dyDescent="0.25">
      <c r="R171" s="19">
        <f t="shared" si="21"/>
        <v>8.1499999999999808</v>
      </c>
      <c r="S171" s="23">
        <f t="shared" si="23"/>
        <v>77.094298247602467</v>
      </c>
      <c r="T171" s="23">
        <f t="shared" si="20"/>
        <v>340.98510131579837</v>
      </c>
      <c r="U171" s="20">
        <f t="shared" si="24"/>
        <v>2.938920468034103</v>
      </c>
      <c r="V171" s="22">
        <f t="shared" si="25"/>
        <v>0.34026099408838989</v>
      </c>
      <c r="W171" s="26">
        <f t="shared" si="22"/>
        <v>23.952201814477885</v>
      </c>
    </row>
    <row r="172" spans="18:23" x14ac:dyDescent="0.25">
      <c r="R172" s="19">
        <f t="shared" si="21"/>
        <v>8.1999999999999815</v>
      </c>
      <c r="S172" s="23">
        <f t="shared" si="23"/>
        <v>76.624211063165859</v>
      </c>
      <c r="T172" s="23">
        <f t="shared" ref="T172:T203" si="26">(_sigma*(S172^3)/_rho +_g*S172)*TANH(S172*_d/1000)</f>
        <v>336.93111911606968</v>
      </c>
      <c r="U172" s="20">
        <f t="shared" si="24"/>
        <v>2.921397773103557</v>
      </c>
      <c r="V172" s="22">
        <f t="shared" si="25"/>
        <v>0.34230189712838954</v>
      </c>
      <c r="W172" s="26">
        <f t="shared" si="22"/>
        <v>23.955461739449113</v>
      </c>
    </row>
    <row r="173" spans="18:23" x14ac:dyDescent="0.25">
      <c r="R173" s="19">
        <f t="shared" si="21"/>
        <v>8.2499999999999822</v>
      </c>
      <c r="S173" s="23">
        <f t="shared" si="23"/>
        <v>76.159821905207266</v>
      </c>
      <c r="T173" s="23">
        <f t="shared" si="26"/>
        <v>332.94865100657245</v>
      </c>
      <c r="U173" s="20">
        <f t="shared" si="24"/>
        <v>2.9040812407758829</v>
      </c>
      <c r="V173" s="22">
        <f t="shared" si="25"/>
        <v>0.34434298392176871</v>
      </c>
      <c r="W173" s="26">
        <f t="shared" si="22"/>
        <v>23.958670236400984</v>
      </c>
    </row>
    <row r="174" spans="18:23" x14ac:dyDescent="0.25">
      <c r="R174" s="19">
        <f t="shared" si="21"/>
        <v>8.2999999999999829</v>
      </c>
      <c r="S174" s="23">
        <f t="shared" si="23"/>
        <v>75.70102779734458</v>
      </c>
      <c r="T174" s="23">
        <f t="shared" si="26"/>
        <v>329.03603027556733</v>
      </c>
      <c r="U174" s="20">
        <f t="shared" si="24"/>
        <v>2.8869672689734709</v>
      </c>
      <c r="V174" s="22">
        <f t="shared" si="25"/>
        <v>0.34638425268866091</v>
      </c>
      <c r="W174" s="26">
        <f t="shared" si="22"/>
        <v>23.961828332479758</v>
      </c>
    </row>
    <row r="175" spans="18:23" x14ac:dyDescent="0.25">
      <c r="R175" s="19">
        <f t="shared" si="21"/>
        <v>8.3499999999999837</v>
      </c>
      <c r="S175" s="23">
        <f t="shared" si="23"/>
        <v>75.247728229695795</v>
      </c>
      <c r="T175" s="23">
        <f t="shared" si="26"/>
        <v>325.19163841573265</v>
      </c>
      <c r="U175" s="20">
        <f t="shared" si="24"/>
        <v>2.8700523390207171</v>
      </c>
      <c r="V175" s="22">
        <f t="shared" si="25"/>
        <v>0.348425701651562</v>
      </c>
      <c r="W175" s="26">
        <f t="shared" si="22"/>
        <v>23.964937030822938</v>
      </c>
    </row>
    <row r="176" spans="18:23" x14ac:dyDescent="0.25">
      <c r="R176" s="19">
        <f t="shared" si="21"/>
        <v>8.3999999999999844</v>
      </c>
      <c r="S176" s="23">
        <f t="shared" si="23"/>
        <v>74.799825085471412</v>
      </c>
      <c r="T176" s="23">
        <f t="shared" si="26"/>
        <v>321.4139034599005</v>
      </c>
      <c r="U176" s="20">
        <f t="shared" si="24"/>
        <v>2.8533330132347503</v>
      </c>
      <c r="V176" s="22">
        <f t="shared" si="25"/>
        <v>0.35046732903648203</v>
      </c>
      <c r="W176" s="26">
        <f t="shared" si="22"/>
        <v>23.967997311171857</v>
      </c>
    </row>
    <row r="177" spans="18:23" x14ac:dyDescent="0.25">
      <c r="R177" s="19">
        <f t="shared" si="21"/>
        <v>8.4499999999999851</v>
      </c>
      <c r="S177" s="23">
        <f t="shared" si="23"/>
        <v>74.357222570172752</v>
      </c>
      <c r="T177" s="23">
        <f t="shared" si="26"/>
        <v>317.70129838361373</v>
      </c>
      <c r="U177" s="20">
        <f t="shared" si="24"/>
        <v>2.8368059325998702</v>
      </c>
      <c r="V177" s="22">
        <f t="shared" si="25"/>
        <v>0.35250913307401399</v>
      </c>
      <c r="W177" s="26">
        <f t="shared" si="22"/>
        <v>23.971010130468862</v>
      </c>
    </row>
    <row r="178" spans="18:23" x14ac:dyDescent="0.25">
      <c r="R178" s="19">
        <f t="shared" si="21"/>
        <v>8.4999999999999858</v>
      </c>
      <c r="S178" s="23">
        <f t="shared" si="23"/>
        <v>73.919827143289382</v>
      </c>
      <c r="T178" s="23">
        <f t="shared" si="26"/>
        <v>314.052339571446</v>
      </c>
      <c r="U178" s="20">
        <f t="shared" si="24"/>
        <v>2.8204678145222783</v>
      </c>
      <c r="V178" s="22">
        <f t="shared" si="25"/>
        <v>0.35455111200032491</v>
      </c>
      <c r="W178" s="26">
        <f t="shared" si="22"/>
        <v>23.973976423439321</v>
      </c>
    </row>
    <row r="179" spans="18:23" x14ac:dyDescent="0.25">
      <c r="R179" s="19">
        <f t="shared" si="21"/>
        <v>8.5499999999999865</v>
      </c>
      <c r="S179" s="23">
        <f t="shared" si="23"/>
        <v>73.487547452392931</v>
      </c>
      <c r="T179" s="23">
        <f t="shared" si="26"/>
        <v>310.46558534417483</v>
      </c>
      <c r="U179" s="20">
        <f t="shared" si="24"/>
        <v>2.8043154506618468</v>
      </c>
      <c r="V179" s="22">
        <f t="shared" si="25"/>
        <v>0.35659326405807518</v>
      </c>
      <c r="W179" s="26">
        <f t="shared" si="22"/>
        <v>23.976897103158755</v>
      </c>
    </row>
    <row r="180" spans="18:23" x14ac:dyDescent="0.25">
      <c r="R180" s="19">
        <f t="shared" si="21"/>
        <v>8.5999999999999872</v>
      </c>
      <c r="S180" s="23">
        <f t="shared" si="23"/>
        <v>73.060294269530189</v>
      </c>
      <c r="T180" s="23">
        <f t="shared" si="26"/>
        <v>306.93963454405821</v>
      </c>
      <c r="U180" s="20">
        <f t="shared" si="24"/>
        <v>2.7883457048378419</v>
      </c>
      <c r="V180" s="22">
        <f t="shared" si="25"/>
        <v>0.35863558749726682</v>
      </c>
      <c r="W180" s="26">
        <f t="shared" si="22"/>
        <v>23.979773061605403</v>
      </c>
    </row>
    <row r="181" spans="18:23" x14ac:dyDescent="0.25">
      <c r="R181" s="19">
        <f t="shared" si="21"/>
        <v>8.6499999999999879</v>
      </c>
      <c r="S181" s="23">
        <f t="shared" si="23"/>
        <v>72.637980429821909</v>
      </c>
      <c r="T181" s="23">
        <f t="shared" si="26"/>
        <v>303.47312517559163</v>
      </c>
      <c r="U181" s="20">
        <f t="shared" si="24"/>
        <v>2.7725555110056082</v>
      </c>
      <c r="V181" s="22">
        <f t="shared" si="25"/>
        <v>0.36067808057603118</v>
      </c>
      <c r="W181" s="26">
        <f t="shared" si="22"/>
        <v>23.982605170198479</v>
      </c>
    </row>
    <row r="182" spans="18:23" x14ac:dyDescent="0.25">
      <c r="R182" s="19">
        <f t="shared" si="21"/>
        <v>8.6999999999999886</v>
      </c>
      <c r="S182" s="23">
        <f t="shared" si="23"/>
        <v>72.220520772179256</v>
      </c>
      <c r="T182" s="23">
        <f t="shared" si="26"/>
        <v>300.06473309927179</v>
      </c>
      <c r="U182" s="20">
        <f t="shared" si="24"/>
        <v>2.7569418713014424</v>
      </c>
      <c r="V182" s="22">
        <f t="shared" si="25"/>
        <v>0.36272074156135176</v>
      </c>
      <c r="W182" s="26">
        <f t="shared" si="22"/>
        <v>23.985394280322513</v>
      </c>
    </row>
    <row r="183" spans="18:23" x14ac:dyDescent="0.25">
      <c r="R183" s="19">
        <f t="shared" si="21"/>
        <v>8.7499999999999893</v>
      </c>
      <c r="S183" s="23">
        <f t="shared" si="23"/>
        <v>71.807832082052499</v>
      </c>
      <c r="T183" s="23">
        <f t="shared" si="26"/>
        <v>296.71317077600025</v>
      </c>
      <c r="U183" s="20">
        <f t="shared" si="24"/>
        <v>2.7415018541529137</v>
      </c>
      <c r="V183" s="22">
        <f t="shared" si="25"/>
        <v>0.36476356872973414</v>
      </c>
      <c r="W183" s="26">
        <f t="shared" si="22"/>
        <v>23.988141223837964</v>
      </c>
    </row>
    <row r="184" spans="18:23" x14ac:dyDescent="0.25">
      <c r="R184" s="19">
        <f t="shared" si="21"/>
        <v>8.7999999999999901</v>
      </c>
      <c r="S184" s="23">
        <f t="shared" si="23"/>
        <v>71.399833036131739</v>
      </c>
      <c r="T184" s="23">
        <f t="shared" si="26"/>
        <v>293.41718605989411</v>
      </c>
      <c r="U184" s="20">
        <f t="shared" si="24"/>
        <v>2.726232592452106</v>
      </c>
      <c r="V184" s="22">
        <f t="shared" si="25"/>
        <v>0.36680656036781933</v>
      </c>
      <c r="W184" s="26">
        <f t="shared" si="22"/>
        <v>23.990846813578507</v>
      </c>
    </row>
    <row r="185" spans="18:23" x14ac:dyDescent="0.25">
      <c r="R185" s="19">
        <f t="shared" si="21"/>
        <v>8.8499999999999908</v>
      </c>
      <c r="S185" s="23">
        <f t="shared" si="23"/>
        <v>70.996444148921952</v>
      </c>
      <c r="T185" s="23">
        <f t="shared" si="26"/>
        <v>290.17556103737098</v>
      </c>
      <c r="U185" s="20">
        <f t="shared" si="24"/>
        <v>2.711131281789295</v>
      </c>
      <c r="V185" s="22">
        <f t="shared" si="25"/>
        <v>0.36884971477294859</v>
      </c>
      <c r="W185" s="26">
        <f t="shared" si="22"/>
        <v>23.993511843835236</v>
      </c>
    </row>
    <row r="186" spans="18:23" x14ac:dyDescent="0.25">
      <c r="R186" s="19">
        <f t="shared" si="21"/>
        <v>8.8999999999999915</v>
      </c>
      <c r="S186" s="23">
        <f t="shared" si="23"/>
        <v>70.597587721119012</v>
      </c>
      <c r="T186" s="23">
        <f t="shared" si="26"/>
        <v>286.98711091048682</v>
      </c>
      <c r="U186" s="20">
        <f t="shared" si="24"/>
        <v>2.696195178744734</v>
      </c>
      <c r="V186" s="22">
        <f t="shared" si="25"/>
        <v>0.3708930302536812</v>
      </c>
      <c r="W186" s="26">
        <f t="shared" si="22"/>
        <v>23.99613709082811</v>
      </c>
    </row>
    <row r="187" spans="18:23" x14ac:dyDescent="0.25">
      <c r="R187" s="19">
        <f t="shared" si="21"/>
        <v>8.9499999999999922</v>
      </c>
      <c r="S187" s="23">
        <f t="shared" si="23"/>
        <v>70.203187789716111</v>
      </c>
      <c r="T187" s="23">
        <f t="shared" si="26"/>
        <v>283.85068292260303</v>
      </c>
      <c r="U187" s="20">
        <f t="shared" si="24"/>
        <v>2.6814215992363106</v>
      </c>
      <c r="V187" s="22">
        <f t="shared" si="25"/>
        <v>0.3729365051302666</v>
      </c>
      <c r="W187" s="26">
        <f t="shared" si="22"/>
        <v>23.998723313164962</v>
      </c>
    </row>
    <row r="188" spans="18:23" x14ac:dyDescent="0.25">
      <c r="R188" s="19">
        <f t="shared" si="21"/>
        <v>8.9999999999999929</v>
      </c>
      <c r="S188" s="23">
        <f t="shared" si="23"/>
        <v>69.813170079773244</v>
      </c>
      <c r="T188" s="23">
        <f t="shared" si="26"/>
        <v>280.76515532455238</v>
      </c>
      <c r="U188" s="20">
        <f t="shared" si="24"/>
        <v>2.6668079169209236</v>
      </c>
      <c r="V188" s="22">
        <f t="shared" si="25"/>
        <v>0.37498013773507638</v>
      </c>
      <c r="W188" s="26">
        <f t="shared" si="22"/>
        <v>24.001271252288287</v>
      </c>
    </row>
    <row r="189" spans="18:23" x14ac:dyDescent="0.25">
      <c r="R189" s="19">
        <f t="shared" si="21"/>
        <v>9.0499999999999936</v>
      </c>
      <c r="S189" s="23">
        <f t="shared" si="23"/>
        <v>69.427461957785525</v>
      </c>
      <c r="T189" s="23">
        <f t="shared" si="26"/>
        <v>277.72943637956303</v>
      </c>
      <c r="U189" s="20">
        <f t="shared" si="24"/>
        <v>2.6523515616475444</v>
      </c>
      <c r="V189" s="22">
        <f t="shared" si="25"/>
        <v>0.37702392641299648</v>
      </c>
      <c r="W189" s="26">
        <f t="shared" si="22"/>
        <v>24.003781632910261</v>
      </c>
    </row>
    <row r="190" spans="18:23" x14ac:dyDescent="0.25">
      <c r="R190" s="19">
        <f t="shared" si="21"/>
        <v>9.0999999999999943</v>
      </c>
      <c r="S190" s="23">
        <f t="shared" si="23"/>
        <v>69.045992386588907</v>
      </c>
      <c r="T190" s="23">
        <f t="shared" si="26"/>
        <v>274.74246340528532</v>
      </c>
      <c r="U190" s="20">
        <f t="shared" si="24"/>
        <v>2.6380500179600075</v>
      </c>
      <c r="V190" s="22">
        <f t="shared" si="25"/>
        <v>0.37906786952178245</v>
      </c>
      <c r="W190" s="26">
        <f t="shared" si="22"/>
        <v>24.006255163436048</v>
      </c>
    </row>
    <row r="191" spans="18:23" x14ac:dyDescent="0.25">
      <c r="R191" s="19">
        <f t="shared" si="21"/>
        <v>9.149999999999995</v>
      </c>
      <c r="S191" s="23">
        <f t="shared" si="23"/>
        <v>68.668691881744138</v>
      </c>
      <c r="T191" s="23">
        <f t="shared" si="26"/>
        <v>271.80320185134229</v>
      </c>
      <c r="U191" s="20">
        <f t="shared" si="24"/>
        <v>2.6239008236476495</v>
      </c>
      <c r="V191" s="22">
        <f t="shared" si="25"/>
        <v>0.38111196543238135</v>
      </c>
      <c r="W191" s="26">
        <f t="shared" si="22"/>
        <v>24.008692536375982</v>
      </c>
    </row>
    <row r="192" spans="18:23" x14ac:dyDescent="0.25">
      <c r="R192" s="19">
        <f t="shared" si="21"/>
        <v>9.1999999999999957</v>
      </c>
      <c r="S192" s="23">
        <f t="shared" si="23"/>
        <v>68.295492469343358</v>
      </c>
      <c r="T192" s="23">
        <f t="shared" si="26"/>
        <v>268.91064441090356</v>
      </c>
      <c r="U192" s="20">
        <f t="shared" si="24"/>
        <v>2.6099015683420208</v>
      </c>
      <c r="V192" s="22">
        <f t="shared" si="25"/>
        <v>0.38315621252922005</v>
      </c>
      <c r="W192" s="26">
        <f t="shared" si="22"/>
        <v>24.011094428746581</v>
      </c>
    </row>
    <row r="193" spans="18:23" x14ac:dyDescent="0.25">
      <c r="R193" s="19">
        <f t="shared" si="21"/>
        <v>9.2499999999999964</v>
      </c>
      <c r="S193" s="23">
        <f t="shared" si="23"/>
        <v>67.926327645184742</v>
      </c>
      <c r="T193" s="23">
        <f t="shared" si="26"/>
        <v>266.06381016485182</v>
      </c>
      <c r="U193" s="20">
        <f t="shared" si="24"/>
        <v>2.5960498921579416</v>
      </c>
      <c r="V193" s="22">
        <f t="shared" si="25"/>
        <v>0.38520060921046462</v>
      </c>
      <c r="W193" s="26">
        <f t="shared" si="22"/>
        <v>24.013461502460952</v>
      </c>
    </row>
    <row r="194" spans="18:23" x14ac:dyDescent="0.25">
      <c r="R194" s="19">
        <f t="shared" si="21"/>
        <v>9.2999999999999972</v>
      </c>
      <c r="S194" s="23">
        <f t="shared" si="23"/>
        <v>67.561132335264389</v>
      </c>
      <c r="T194" s="23">
        <f t="shared" si="26"/>
        <v>263.26174375717932</v>
      </c>
      <c r="U194" s="20">
        <f t="shared" si="24"/>
        <v>2.5823434843772834</v>
      </c>
      <c r="V194" s="22">
        <f t="shared" si="25"/>
        <v>0.38724515388824965</v>
      </c>
      <c r="W194" s="26">
        <f t="shared" si="22"/>
        <v>24.015794404708728</v>
      </c>
    </row>
    <row r="195" spans="18:23" x14ac:dyDescent="0.25">
      <c r="R195" s="19">
        <f t="shared" si="21"/>
        <v>9.3499999999999979</v>
      </c>
      <c r="S195" s="23">
        <f t="shared" si="23"/>
        <v>67.1998428575357</v>
      </c>
      <c r="T195" s="23">
        <f t="shared" si="26"/>
        <v>260.50351460031521</v>
      </c>
      <c r="U195" s="20">
        <f t="shared" si="24"/>
        <v>2.5687800821738787</v>
      </c>
      <c r="V195" s="22">
        <f t="shared" si="25"/>
        <v>0.38928984498888325</v>
      </c>
      <c r="W195" s="26">
        <f t="shared" si="22"/>
        <v>24.018093768325759</v>
      </c>
    </row>
    <row r="196" spans="18:23" x14ac:dyDescent="0.25">
      <c r="R196" s="19">
        <f t="shared" si="21"/>
        <v>9.3999999999999986</v>
      </c>
      <c r="S196" s="23">
        <f t="shared" si="23"/>
        <v>66.842396884889226</v>
      </c>
      <c r="T196" s="23">
        <f t="shared" si="26"/>
        <v>257.78821610914599</v>
      </c>
      <c r="U196" s="20">
        <f t="shared" si="24"/>
        <v>2.5553574693780829</v>
      </c>
      <c r="V196" s="22">
        <f t="shared" si="25"/>
        <v>0.39133468095302443</v>
      </c>
      <c r="W196" s="26">
        <f t="shared" si="22"/>
        <v>24.020360212153975</v>
      </c>
    </row>
    <row r="197" spans="18:23" x14ac:dyDescent="0.25">
      <c r="R197" s="19">
        <f t="shared" si="21"/>
        <v>9.4499999999999993</v>
      </c>
      <c r="S197" s="23">
        <f t="shared" si="23"/>
        <v>66.488733409307798</v>
      </c>
      <c r="T197" s="23">
        <f t="shared" si="26"/>
        <v>255.11496496254833</v>
      </c>
      <c r="U197" s="20">
        <f t="shared" si="24"/>
        <v>2.5420734752795271</v>
      </c>
      <c r="V197" s="22">
        <f t="shared" si="25"/>
        <v>0.39337966023583948</v>
      </c>
      <c r="W197" s="26">
        <f t="shared" si="22"/>
        <v>24.022594341391528</v>
      </c>
    </row>
    <row r="198" spans="18:23" x14ac:dyDescent="0.25">
      <c r="R198" s="19">
        <f t="shared" si="21"/>
        <v>9.5</v>
      </c>
      <c r="S198" s="23">
        <f t="shared" si="23"/>
        <v>66.138792707153542</v>
      </c>
      <c r="T198" s="23">
        <f t="shared" si="26"/>
        <v>252.48290039130845</v>
      </c>
      <c r="U198" s="20">
        <f t="shared" si="24"/>
        <v>2.5289259734666931</v>
      </c>
      <c r="V198" s="22">
        <f t="shared" si="25"/>
        <v>0.39542478130713477</v>
      </c>
      <c r="W198" s="26">
        <f t="shared" si="22"/>
        <v>24.024796747933582</v>
      </c>
    </row>
    <row r="199" spans="18:23" x14ac:dyDescent="0.25">
      <c r="R199" s="19">
        <f t="shared" si="21"/>
        <v>9.5500000000000007</v>
      </c>
      <c r="S199" s="23">
        <f t="shared" si="23"/>
        <v>65.792516305545405</v>
      </c>
      <c r="T199" s="23">
        <f t="shared" si="26"/>
        <v>249.89118349135367</v>
      </c>
      <c r="U199" s="20">
        <f t="shared" si="24"/>
        <v>2.5159128807019813</v>
      </c>
      <c r="V199" s="22">
        <f t="shared" si="25"/>
        <v>0.39747004265147029</v>
      </c>
      <c r="W199" s="26">
        <f t="shared" si="22"/>
        <v>24.026968010703925</v>
      </c>
    </row>
    <row r="200" spans="18:23" x14ac:dyDescent="0.25">
      <c r="R200" s="19">
        <f t="shared" si="21"/>
        <v>9.6000000000000014</v>
      </c>
      <c r="S200" s="23">
        <f t="shared" si="23"/>
        <v>65.449846949787343</v>
      </c>
      <c r="T200" s="23">
        <f t="shared" si="26"/>
        <v>247.33899656127099</v>
      </c>
      <c r="U200" s="20">
        <f t="shared" si="24"/>
        <v>2.5030321558310078</v>
      </c>
      <c r="V200" s="22">
        <f t="shared" si="25"/>
        <v>0.39951544276825302</v>
      </c>
      <c r="W200" s="26">
        <f t="shared" si="22"/>
        <v>24.02910869597768</v>
      </c>
    </row>
    <row r="201" spans="18:23" x14ac:dyDescent="0.25">
      <c r="R201" s="19">
        <f t="shared" si="21"/>
        <v>9.6500000000000021</v>
      </c>
      <c r="S201" s="23">
        <f t="shared" si="23"/>
        <v>65.110728571809176</v>
      </c>
      <c r="T201" s="23">
        <f t="shared" si="26"/>
        <v>244.82554246313535</v>
      </c>
      <c r="U201" s="20">
        <f t="shared" si="24"/>
        <v>2.4902817987249102</v>
      </c>
      <c r="V201" s="22">
        <f t="shared" si="25"/>
        <v>0.4015609801718128</v>
      </c>
      <c r="W201" s="26">
        <f t="shared" si="22"/>
        <v>24.031219357695388</v>
      </c>
    </row>
    <row r="202" spans="18:23" x14ac:dyDescent="0.25">
      <c r="R202" s="19">
        <f t="shared" si="21"/>
        <v>9.7000000000000028</v>
      </c>
      <c r="S202" s="23">
        <f t="shared" si="23"/>
        <v>64.775106259583339</v>
      </c>
      <c r="T202" s="23">
        <f t="shared" si="26"/>
        <v>242.35004400570983</v>
      </c>
      <c r="U202" s="20">
        <f t="shared" si="24"/>
        <v>2.4776598492544921</v>
      </c>
      <c r="V202" s="22">
        <f t="shared" si="25"/>
        <v>0.40360665339146207</v>
      </c>
      <c r="W202" s="26">
        <f t="shared" si="22"/>
        <v>24.033300537768582</v>
      </c>
    </row>
    <row r="203" spans="18:23" x14ac:dyDescent="0.25">
      <c r="R203" s="19">
        <f t="shared" si="21"/>
        <v>9.7500000000000036</v>
      </c>
      <c r="S203" s="23">
        <f t="shared" si="23"/>
        <v>64.442926227482914</v>
      </c>
      <c r="T203" s="23">
        <f t="shared" si="26"/>
        <v>239.91174334913188</v>
      </c>
      <c r="U203" s="20">
        <f t="shared" si="24"/>
        <v>2.4651643862951005</v>
      </c>
      <c r="V203" s="22">
        <f t="shared" si="25"/>
        <v>0.40565246097153856</v>
      </c>
      <c r="W203" s="26">
        <f t="shared" si="22"/>
        <v>24.03535276637724</v>
      </c>
    </row>
    <row r="204" spans="18:23" x14ac:dyDescent="0.25">
      <c r="R204" s="19">
        <f t="shared" si="21"/>
        <v>9.8000000000000043</v>
      </c>
      <c r="S204" s="23">
        <f t="shared" si="23"/>
        <v>64.114135787546772</v>
      </c>
      <c r="T204" s="23">
        <f t="shared" ref="T204:T207" si="27">(_sigma*(S204^3)/_rho +_g*S204)*TANH(S204*_d/1000)</f>
        <v>237.50990143022548</v>
      </c>
      <c r="U204" s="20">
        <f t="shared" si="24"/>
        <v>2.4527935267611407</v>
      </c>
      <c r="V204" s="22">
        <f t="shared" si="25"/>
        <v>0.40769840147143482</v>
      </c>
      <c r="W204" s="26">
        <f t="shared" si="22"/>
        <v>24.03737656225919</v>
      </c>
    </row>
    <row r="205" spans="18:23" x14ac:dyDescent="0.25">
      <c r="R205" s="19">
        <f t="shared" ref="R205:R207" si="28">R204+0.05</f>
        <v>9.850000000000005</v>
      </c>
      <c r="S205" s="23">
        <f t="shared" si="23"/>
        <v>63.788683321620134</v>
      </c>
      <c r="T205" s="23">
        <f t="shared" si="27"/>
        <v>235.14379740763306</v>
      </c>
      <c r="U205" s="20">
        <f t="shared" si="24"/>
        <v>2.4405454246692204</v>
      </c>
      <c r="V205" s="22">
        <f t="shared" si="25"/>
        <v>0.40974447346561277</v>
      </c>
      <c r="W205" s="26">
        <f t="shared" ref="W205:W207" si="29">100*SQRT(T205)/S205</f>
        <v>24.039372432991833</v>
      </c>
    </row>
    <row r="206" spans="18:23" x14ac:dyDescent="0.25">
      <c r="R206" s="19">
        <f t="shared" si="28"/>
        <v>9.9000000000000057</v>
      </c>
      <c r="S206" s="23">
        <f t="shared" ref="S206:S207" si="30">2*PI()/(R206/100)</f>
        <v>63.466518254339213</v>
      </c>
      <c r="T206" s="23">
        <f t="shared" si="27"/>
        <v>232.81272812598175</v>
      </c>
      <c r="U206" s="20">
        <f t="shared" ref="U206:U207" si="31">SQRT(T206)/(2*PI())</f>
        <v>2.4284182702289083</v>
      </c>
      <c r="V206" s="22">
        <f t="shared" ref="V206:V207" si="32">1/U206</f>
        <v>0.4117906755436071</v>
      </c>
      <c r="W206" s="26">
        <f t="shared" si="29"/>
        <v>24.041340875266211</v>
      </c>
    </row>
    <row r="207" spans="18:23" x14ac:dyDescent="0.25">
      <c r="R207" s="19">
        <f t="shared" si="28"/>
        <v>9.9500000000000064</v>
      </c>
      <c r="S207" s="23">
        <f t="shared" si="30"/>
        <v>63.147591026930478</v>
      </c>
      <c r="T207" s="23">
        <f t="shared" si="27"/>
        <v>230.51600759834614</v>
      </c>
      <c r="U207" s="20">
        <f t="shared" si="31"/>
        <v>2.4164102889601842</v>
      </c>
      <c r="V207" s="22">
        <f t="shared" si="32"/>
        <v>0.41383700631001463</v>
      </c>
      <c r="W207" s="26">
        <f t="shared" si="29"/>
        <v>24.043282375153847</v>
      </c>
    </row>
  </sheetData>
  <mergeCells count="1">
    <mergeCell ref="B5:C5"/>
  </mergeCells>
  <pageMargins left="0.7" right="0.7" top="0.75" bottom="0.75" header="0.3" footer="0.3"/>
  <pageSetup paperSize="9"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Ripple tank</vt:lpstr>
      <vt:lpstr>_d</vt:lpstr>
      <vt:lpstr>_g</vt:lpstr>
      <vt:lpstr>_rho</vt:lpstr>
      <vt:lpstr>_sigma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Andy French</cp:lastModifiedBy>
  <dcterms:created xsi:type="dcterms:W3CDTF">2015-06-05T18:17:20Z</dcterms:created>
  <dcterms:modified xsi:type="dcterms:W3CDTF">2026-01-20T17:48:49Z</dcterms:modified>
</cp:coreProperties>
</file>